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Документ!$A$1:$F$410</definedName>
  </definedNames>
  <calcPr calcId="124519"/>
</workbook>
</file>

<file path=xl/calcChain.xml><?xml version="1.0" encoding="utf-8"?>
<calcChain xmlns="http://schemas.openxmlformats.org/spreadsheetml/2006/main">
  <c r="E232" i="2"/>
  <c r="E231"/>
  <c r="F231"/>
  <c r="F230" s="1"/>
  <c r="E230" s="1"/>
  <c r="E221" l="1"/>
  <c r="F220"/>
  <c r="F219" s="1"/>
  <c r="E219" s="1"/>
  <c r="E220" l="1"/>
  <c r="D341"/>
  <c r="F341"/>
  <c r="E342"/>
  <c r="E137" l="1"/>
  <c r="F136"/>
  <c r="F135" s="1"/>
  <c r="E135" s="1"/>
  <c r="F125"/>
  <c r="F124" s="1"/>
  <c r="E124" s="1"/>
  <c r="E126"/>
  <c r="E136" l="1"/>
  <c r="E125"/>
  <c r="E118"/>
  <c r="F116"/>
  <c r="D406"/>
  <c r="D405" s="1"/>
  <c r="D404" s="1"/>
  <c r="D402"/>
  <c r="D401" s="1"/>
  <c r="D400" s="1"/>
  <c r="D398"/>
  <c r="D397" s="1"/>
  <c r="D396" s="1"/>
  <c r="D394"/>
  <c r="D393" s="1"/>
  <c r="D392" s="1"/>
  <c r="D389"/>
  <c r="D388" s="1"/>
  <c r="D386"/>
  <c r="D385" s="1"/>
  <c r="D382"/>
  <c r="D381" s="1"/>
  <c r="D380" s="1"/>
  <c r="D378"/>
  <c r="D376"/>
  <c r="D371"/>
  <c r="D369"/>
  <c r="D365"/>
  <c r="D364" s="1"/>
  <c r="D363" s="1"/>
  <c r="D361"/>
  <c r="D360" s="1"/>
  <c r="D359" s="1"/>
  <c r="D356"/>
  <c r="D354"/>
  <c r="D351"/>
  <c r="D350" s="1"/>
  <c r="D346"/>
  <c r="D345" s="1"/>
  <c r="D343"/>
  <c r="D340" s="1"/>
  <c r="D335"/>
  <c r="D334" s="1"/>
  <c r="D332"/>
  <c r="D331" s="1"/>
  <c r="D328"/>
  <c r="D326"/>
  <c r="D322"/>
  <c r="D321" s="1"/>
  <c r="D320" s="1"/>
  <c r="D318"/>
  <c r="D317" s="1"/>
  <c r="D316" s="1"/>
  <c r="D314"/>
  <c r="D313" s="1"/>
  <c r="D312" s="1"/>
  <c r="D310"/>
  <c r="D309" s="1"/>
  <c r="D307"/>
  <c r="D306" s="1"/>
  <c r="D302"/>
  <c r="D301" s="1"/>
  <c r="D300" s="1"/>
  <c r="D298"/>
  <c r="D296"/>
  <c r="D292"/>
  <c r="D291" s="1"/>
  <c r="D290" s="1"/>
  <c r="D288"/>
  <c r="D287" s="1"/>
  <c r="D286" s="1"/>
  <c r="D284"/>
  <c r="D283" s="1"/>
  <c r="D282" s="1"/>
  <c r="D280"/>
  <c r="D279" s="1"/>
  <c r="D278" s="1"/>
  <c r="D274"/>
  <c r="D273" s="1"/>
  <c r="D271"/>
  <c r="D270" s="1"/>
  <c r="D267"/>
  <c r="D266" s="1"/>
  <c r="D264"/>
  <c r="D262"/>
  <c r="D260"/>
  <c r="D257"/>
  <c r="D256" s="1"/>
  <c r="D251"/>
  <c r="D249"/>
  <c r="D246"/>
  <c r="D245" s="1"/>
  <c r="D243"/>
  <c r="D241"/>
  <c r="D237"/>
  <c r="D236" s="1"/>
  <c r="D234"/>
  <c r="D233" s="1"/>
  <c r="D228"/>
  <c r="D226"/>
  <c r="D223"/>
  <c r="D222" s="1"/>
  <c r="D216"/>
  <c r="D215" s="1"/>
  <c r="D214" s="1"/>
  <c r="D211"/>
  <c r="D210" s="1"/>
  <c r="D209" s="1"/>
  <c r="D207"/>
  <c r="D206" s="1"/>
  <c r="D204"/>
  <c r="D202"/>
  <c r="D198"/>
  <c r="D197" s="1"/>
  <c r="D196" s="1"/>
  <c r="D194"/>
  <c r="D193" s="1"/>
  <c r="D192" s="1"/>
  <c r="D190"/>
  <c r="D189" s="1"/>
  <c r="D188" s="1"/>
  <c r="D185"/>
  <c r="D184" s="1"/>
  <c r="D183" s="1"/>
  <c r="D181"/>
  <c r="D180" s="1"/>
  <c r="D179" s="1"/>
  <c r="D177"/>
  <c r="D176" s="1"/>
  <c r="D174"/>
  <c r="D173" s="1"/>
  <c r="D171"/>
  <c r="D169"/>
  <c r="D163"/>
  <c r="D162" s="1"/>
  <c r="D160"/>
  <c r="D159" s="1"/>
  <c r="D154"/>
  <c r="D153" s="1"/>
  <c r="D152" s="1"/>
  <c r="D150"/>
  <c r="D149" s="1"/>
  <c r="D148" s="1"/>
  <c r="D146"/>
  <c r="D145" s="1"/>
  <c r="D144" s="1"/>
  <c r="D142"/>
  <c r="D141" s="1"/>
  <c r="D140" s="1"/>
  <c r="D133"/>
  <c r="D132" s="1"/>
  <c r="D131" s="1"/>
  <c r="D130" s="1"/>
  <c r="D128"/>
  <c r="D127" s="1"/>
  <c r="D123" s="1"/>
  <c r="D122" s="1"/>
  <c r="D120"/>
  <c r="D119" s="1"/>
  <c r="D116"/>
  <c r="D114"/>
  <c r="D112"/>
  <c r="D110"/>
  <c r="D106"/>
  <c r="D105" s="1"/>
  <c r="D104" s="1"/>
  <c r="D102"/>
  <c r="D101" s="1"/>
  <c r="D100" s="1"/>
  <c r="D98"/>
  <c r="D97" s="1"/>
  <c r="D95"/>
  <c r="D94" s="1"/>
  <c r="D89"/>
  <c r="D88" s="1"/>
  <c r="D86"/>
  <c r="D85" s="1"/>
  <c r="D83"/>
  <c r="D82" s="1"/>
  <c r="D79"/>
  <c r="D78" s="1"/>
  <c r="D77" s="1"/>
  <c r="D70"/>
  <c r="D69" s="1"/>
  <c r="D67"/>
  <c r="D66" s="1"/>
  <c r="D62"/>
  <c r="D60"/>
  <c r="D56"/>
  <c r="D55" s="1"/>
  <c r="D53"/>
  <c r="D52" s="1"/>
  <c r="D50"/>
  <c r="D49" s="1"/>
  <c r="D44"/>
  <c r="D43" s="1"/>
  <c r="D42" s="1"/>
  <c r="D40"/>
  <c r="D39" s="1"/>
  <c r="D37"/>
  <c r="D35"/>
  <c r="D32"/>
  <c r="D31" s="1"/>
  <c r="D27"/>
  <c r="D25"/>
  <c r="D21"/>
  <c r="D20" s="1"/>
  <c r="D18"/>
  <c r="D17" s="1"/>
  <c r="D15"/>
  <c r="D14" s="1"/>
  <c r="D12"/>
  <c r="D11" s="1"/>
  <c r="E263"/>
  <c r="F262"/>
  <c r="D139" l="1"/>
  <c r="D138" s="1"/>
  <c r="E341"/>
  <c r="D240"/>
  <c r="D384"/>
  <c r="D158"/>
  <c r="D157" s="1"/>
  <c r="D156" s="1"/>
  <c r="D201"/>
  <c r="D200" s="1"/>
  <c r="D187" s="1"/>
  <c r="D225"/>
  <c r="D218" s="1"/>
  <c r="D34"/>
  <c r="D30" s="1"/>
  <c r="D29" s="1"/>
  <c r="D259"/>
  <c r="D255" s="1"/>
  <c r="D330"/>
  <c r="D325"/>
  <c r="D324" s="1"/>
  <c r="D368"/>
  <c r="D367" s="1"/>
  <c r="D305"/>
  <c r="D81"/>
  <c r="D72" s="1"/>
  <c r="D168"/>
  <c r="D167" s="1"/>
  <c r="D166" s="1"/>
  <c r="D248"/>
  <c r="D24"/>
  <c r="D23" s="1"/>
  <c r="D339"/>
  <c r="D338" s="1"/>
  <c r="D375"/>
  <c r="D374" s="1"/>
  <c r="D59"/>
  <c r="D58" s="1"/>
  <c r="D109"/>
  <c r="D108" s="1"/>
  <c r="D295"/>
  <c r="D294" s="1"/>
  <c r="D277" s="1"/>
  <c r="D353"/>
  <c r="D349" s="1"/>
  <c r="D348" s="1"/>
  <c r="D93"/>
  <c r="D48"/>
  <c r="D391"/>
  <c r="D10"/>
  <c r="D9" s="1"/>
  <c r="D269"/>
  <c r="D65"/>
  <c r="D64" s="1"/>
  <c r="E262"/>
  <c r="E327"/>
  <c r="F326"/>
  <c r="E326" s="1"/>
  <c r="E229"/>
  <c r="F228"/>
  <c r="E228" s="1"/>
  <c r="D239" l="1"/>
  <c r="D213" s="1"/>
  <c r="D47"/>
  <c r="D46" s="1"/>
  <c r="D254"/>
  <c r="D165"/>
  <c r="D358"/>
  <c r="D304"/>
  <c r="D276" s="1"/>
  <c r="D337"/>
  <c r="D8"/>
  <c r="D92"/>
  <c r="D91" s="1"/>
  <c r="E33"/>
  <c r="F32"/>
  <c r="F31" s="1"/>
  <c r="E115"/>
  <c r="E372"/>
  <c r="E370"/>
  <c r="F369"/>
  <c r="F371"/>
  <c r="E357"/>
  <c r="E355"/>
  <c r="E352"/>
  <c r="F351"/>
  <c r="F354"/>
  <c r="F356"/>
  <c r="E344"/>
  <c r="F343"/>
  <c r="F340" s="1"/>
  <c r="F298"/>
  <c r="E299"/>
  <c r="E265"/>
  <c r="F264"/>
  <c r="E258"/>
  <c r="F257"/>
  <c r="F256" s="1"/>
  <c r="E253"/>
  <c r="E252"/>
  <c r="F251"/>
  <c r="E208"/>
  <c r="F207"/>
  <c r="E205"/>
  <c r="F204"/>
  <c r="E195"/>
  <c r="F194"/>
  <c r="E175"/>
  <c r="F174"/>
  <c r="F173" s="1"/>
  <c r="F171"/>
  <c r="E172"/>
  <c r="D408" l="1"/>
  <c r="E351"/>
  <c r="E171"/>
  <c r="E264"/>
  <c r="E194"/>
  <c r="E251"/>
  <c r="E173"/>
  <c r="E207"/>
  <c r="E256"/>
  <c r="E343"/>
  <c r="E204"/>
  <c r="E298"/>
  <c r="E356"/>
  <c r="E31"/>
  <c r="F368"/>
  <c r="F350"/>
  <c r="E350" s="1"/>
  <c r="E369"/>
  <c r="E32"/>
  <c r="F353"/>
  <c r="E354"/>
  <c r="E257"/>
  <c r="F206"/>
  <c r="E206" s="1"/>
  <c r="F193"/>
  <c r="E174"/>
  <c r="E340" l="1"/>
  <c r="F349"/>
  <c r="E353"/>
  <c r="E193"/>
  <c r="F192"/>
  <c r="E192" s="1"/>
  <c r="F128" l="1"/>
  <c r="E128" s="1"/>
  <c r="E129"/>
  <c r="F114"/>
  <c r="E114" s="1"/>
  <c r="E38"/>
  <c r="F37"/>
  <c r="E37" s="1"/>
  <c r="E26"/>
  <c r="F25"/>
  <c r="E25" s="1"/>
  <c r="E407"/>
  <c r="E403"/>
  <c r="E399"/>
  <c r="E395"/>
  <c r="E390"/>
  <c r="E387"/>
  <c r="E383"/>
  <c r="E379"/>
  <c r="E377"/>
  <c r="E373"/>
  <c r="E366"/>
  <c r="E362"/>
  <c r="E347"/>
  <c r="E336"/>
  <c r="E333"/>
  <c r="E329"/>
  <c r="E323"/>
  <c r="E319"/>
  <c r="E315"/>
  <c r="E311"/>
  <c r="E308"/>
  <c r="E303"/>
  <c r="E297"/>
  <c r="E293"/>
  <c r="E289"/>
  <c r="E285"/>
  <c r="E281"/>
  <c r="E275"/>
  <c r="E272"/>
  <c r="E268"/>
  <c r="E261"/>
  <c r="E250"/>
  <c r="E247"/>
  <c r="E244"/>
  <c r="E242"/>
  <c r="E238"/>
  <c r="E235"/>
  <c r="E227"/>
  <c r="E224"/>
  <c r="E217"/>
  <c r="E212"/>
  <c r="E203"/>
  <c r="E199"/>
  <c r="E191"/>
  <c r="E186"/>
  <c r="E182"/>
  <c r="E178"/>
  <c r="E170"/>
  <c r="E164"/>
  <c r="E161"/>
  <c r="E155"/>
  <c r="E151"/>
  <c r="E147"/>
  <c r="E143"/>
  <c r="E134"/>
  <c r="E121"/>
  <c r="E117"/>
  <c r="E113"/>
  <c r="E111"/>
  <c r="E107"/>
  <c r="E103"/>
  <c r="E99"/>
  <c r="E96"/>
  <c r="E90"/>
  <c r="E87"/>
  <c r="E84"/>
  <c r="E80"/>
  <c r="E76"/>
  <c r="E75"/>
  <c r="E74"/>
  <c r="E73"/>
  <c r="E71"/>
  <c r="E68"/>
  <c r="E63"/>
  <c r="E61"/>
  <c r="E57"/>
  <c r="E54"/>
  <c r="E51"/>
  <c r="E45"/>
  <c r="E41"/>
  <c r="E36"/>
  <c r="E28"/>
  <c r="E22"/>
  <c r="E19"/>
  <c r="E16"/>
  <c r="E13"/>
  <c r="F127" l="1"/>
  <c r="E371"/>
  <c r="F348"/>
  <c r="E348" s="1"/>
  <c r="E349"/>
  <c r="F346"/>
  <c r="E127" l="1"/>
  <c r="F123"/>
  <c r="F345"/>
  <c r="F339" s="1"/>
  <c r="E346"/>
  <c r="F271"/>
  <c r="F314"/>
  <c r="F270" l="1"/>
  <c r="E270" s="1"/>
  <c r="E271"/>
  <c r="F313"/>
  <c r="E314"/>
  <c r="E345"/>
  <c r="F27"/>
  <c r="F312" l="1"/>
  <c r="E312" s="1"/>
  <c r="E313"/>
  <c r="F338"/>
  <c r="E339"/>
  <c r="F24"/>
  <c r="E24" s="1"/>
  <c r="E27"/>
  <c r="F335"/>
  <c r="F332"/>
  <c r="F328"/>
  <c r="F325" s="1"/>
  <c r="F322"/>
  <c r="F318"/>
  <c r="F310"/>
  <c r="F307"/>
  <c r="F249"/>
  <c r="F248" s="1"/>
  <c r="F211"/>
  <c r="F394"/>
  <c r="F398"/>
  <c r="F402"/>
  <c r="F406"/>
  <c r="F198"/>
  <c r="F79"/>
  <c r="F40"/>
  <c r="F21"/>
  <c r="F18"/>
  <c r="F39" l="1"/>
  <c r="E39" s="1"/>
  <c r="E40"/>
  <c r="F393"/>
  <c r="E394"/>
  <c r="F321"/>
  <c r="E322"/>
  <c r="F20"/>
  <c r="E20" s="1"/>
  <c r="E21"/>
  <c r="F397"/>
  <c r="E398"/>
  <c r="F317"/>
  <c r="E318"/>
  <c r="F17"/>
  <c r="E17" s="1"/>
  <c r="E18"/>
  <c r="F401"/>
  <c r="E402"/>
  <c r="F309"/>
  <c r="E309" s="1"/>
  <c r="E310"/>
  <c r="F405"/>
  <c r="E406"/>
  <c r="F306"/>
  <c r="E306" s="1"/>
  <c r="E307"/>
  <c r="F334"/>
  <c r="E334" s="1"/>
  <c r="E335"/>
  <c r="F197"/>
  <c r="E198"/>
  <c r="E248"/>
  <c r="E249"/>
  <c r="F331"/>
  <c r="E331" s="1"/>
  <c r="E332"/>
  <c r="F78"/>
  <c r="E79"/>
  <c r="F210"/>
  <c r="E211"/>
  <c r="E328"/>
  <c r="F337"/>
  <c r="E337" s="1"/>
  <c r="E338"/>
  <c r="F23"/>
  <c r="E23" s="1"/>
  <c r="F330" l="1"/>
  <c r="E330" s="1"/>
  <c r="F77"/>
  <c r="E78"/>
  <c r="F196"/>
  <c r="E196" s="1"/>
  <c r="E197"/>
  <c r="F404"/>
  <c r="E404" s="1"/>
  <c r="E405"/>
  <c r="F209"/>
  <c r="E209" s="1"/>
  <c r="E210"/>
  <c r="F400"/>
  <c r="E400" s="1"/>
  <c r="E401"/>
  <c r="F396"/>
  <c r="E396" s="1"/>
  <c r="E397"/>
  <c r="F392"/>
  <c r="E393"/>
  <c r="F324"/>
  <c r="E324" s="1"/>
  <c r="E325"/>
  <c r="F316"/>
  <c r="E316" s="1"/>
  <c r="E317"/>
  <c r="F320"/>
  <c r="E320" s="1"/>
  <c r="E321"/>
  <c r="F305"/>
  <c r="E305" s="1"/>
  <c r="F292"/>
  <c r="F288"/>
  <c r="F284"/>
  <c r="F280"/>
  <c r="F154"/>
  <c r="F150"/>
  <c r="F146"/>
  <c r="F142"/>
  <c r="F287" l="1"/>
  <c r="E288"/>
  <c r="F283"/>
  <c r="E284"/>
  <c r="E392"/>
  <c r="F391"/>
  <c r="E391" s="1"/>
  <c r="E77"/>
  <c r="F141"/>
  <c r="E142"/>
  <c r="F145"/>
  <c r="E146"/>
  <c r="F153"/>
  <c r="E154"/>
  <c r="F279"/>
  <c r="E280"/>
  <c r="F149"/>
  <c r="E150"/>
  <c r="F291"/>
  <c r="E292"/>
  <c r="F304"/>
  <c r="E304" s="1"/>
  <c r="E145" l="1"/>
  <c r="F144"/>
  <c r="E144" s="1"/>
  <c r="E141"/>
  <c r="F140"/>
  <c r="E149"/>
  <c r="F148"/>
  <c r="E148" s="1"/>
  <c r="E153"/>
  <c r="F152"/>
  <c r="E152" s="1"/>
  <c r="F278"/>
  <c r="E278" s="1"/>
  <c r="E279"/>
  <c r="F290"/>
  <c r="E290" s="1"/>
  <c r="E291"/>
  <c r="F286"/>
  <c r="E286" s="1"/>
  <c r="E287"/>
  <c r="F282"/>
  <c r="E282" s="1"/>
  <c r="E283"/>
  <c r="F202"/>
  <c r="F185"/>
  <c r="F12"/>
  <c r="F15"/>
  <c r="E15" s="1"/>
  <c r="F139" l="1"/>
  <c r="E202"/>
  <c r="F201"/>
  <c r="F200" s="1"/>
  <c r="F11"/>
  <c r="E11" s="1"/>
  <c r="E12"/>
  <c r="F184"/>
  <c r="E185"/>
  <c r="F14"/>
  <c r="F120"/>
  <c r="E120" s="1"/>
  <c r="F389"/>
  <c r="F243"/>
  <c r="E243" s="1"/>
  <c r="F177"/>
  <c r="F112"/>
  <c r="E112" s="1"/>
  <c r="E116"/>
  <c r="F86"/>
  <c r="E86" s="1"/>
  <c r="F70"/>
  <c r="F67"/>
  <c r="E67" s="1"/>
  <c r="F62"/>
  <c r="E62" s="1"/>
  <c r="F386"/>
  <c r="E386" s="1"/>
  <c r="F382"/>
  <c r="E382" s="1"/>
  <c r="F378"/>
  <c r="E378" s="1"/>
  <c r="F376"/>
  <c r="E376" s="1"/>
  <c r="F365"/>
  <c r="F361"/>
  <c r="F302"/>
  <c r="F296"/>
  <c r="F295" s="1"/>
  <c r="F274"/>
  <c r="F267"/>
  <c r="E267" s="1"/>
  <c r="F260"/>
  <c r="F259" s="1"/>
  <c r="F246"/>
  <c r="E246" s="1"/>
  <c r="F241"/>
  <c r="E241" s="1"/>
  <c r="F237"/>
  <c r="F234"/>
  <c r="F226"/>
  <c r="F225" s="1"/>
  <c r="F223"/>
  <c r="F216"/>
  <c r="F190"/>
  <c r="F181"/>
  <c r="F169"/>
  <c r="F168" s="1"/>
  <c r="F163"/>
  <c r="F160"/>
  <c r="F133"/>
  <c r="F132" s="1"/>
  <c r="F110"/>
  <c r="F106"/>
  <c r="F102"/>
  <c r="E102" s="1"/>
  <c r="F98"/>
  <c r="F95"/>
  <c r="F89"/>
  <c r="F83"/>
  <c r="F60"/>
  <c r="E60" s="1"/>
  <c r="F56"/>
  <c r="F53"/>
  <c r="F50"/>
  <c r="F44"/>
  <c r="F35"/>
  <c r="F34" s="1"/>
  <c r="F30" s="1"/>
  <c r="E201" l="1"/>
  <c r="F222"/>
  <c r="E223"/>
  <c r="F183"/>
  <c r="E183" s="1"/>
  <c r="E184"/>
  <c r="F43"/>
  <c r="E44"/>
  <c r="F82"/>
  <c r="E82" s="1"/>
  <c r="E83"/>
  <c r="E132"/>
  <c r="E133"/>
  <c r="F189"/>
  <c r="E190"/>
  <c r="F236"/>
  <c r="E236" s="1"/>
  <c r="E237"/>
  <c r="E296"/>
  <c r="F55"/>
  <c r="E55" s="1"/>
  <c r="E56"/>
  <c r="F180"/>
  <c r="E180" s="1"/>
  <c r="E181"/>
  <c r="F233"/>
  <c r="E233" s="1"/>
  <c r="E234"/>
  <c r="F273"/>
  <c r="E274"/>
  <c r="F388"/>
  <c r="E388" s="1"/>
  <c r="E389"/>
  <c r="F49"/>
  <c r="E49" s="1"/>
  <c r="E50"/>
  <c r="F162"/>
  <c r="E162" s="1"/>
  <c r="E163"/>
  <c r="F52"/>
  <c r="E52" s="1"/>
  <c r="E53"/>
  <c r="F97"/>
  <c r="E97" s="1"/>
  <c r="E98"/>
  <c r="E168"/>
  <c r="E169"/>
  <c r="E225"/>
  <c r="E226"/>
  <c r="E260"/>
  <c r="F159"/>
  <c r="E159" s="1"/>
  <c r="E160"/>
  <c r="F215"/>
  <c r="E216"/>
  <c r="F360"/>
  <c r="E361"/>
  <c r="F364"/>
  <c r="E365"/>
  <c r="F176"/>
  <c r="E176" s="1"/>
  <c r="E177"/>
  <c r="F88"/>
  <c r="E88" s="1"/>
  <c r="E89"/>
  <c r="E110"/>
  <c r="F109"/>
  <c r="E109" s="1"/>
  <c r="F301"/>
  <c r="E302"/>
  <c r="F10"/>
  <c r="E14"/>
  <c r="F105"/>
  <c r="E105" s="1"/>
  <c r="E106"/>
  <c r="F94"/>
  <c r="E94" s="1"/>
  <c r="E95"/>
  <c r="F69"/>
  <c r="E69" s="1"/>
  <c r="E70"/>
  <c r="E35"/>
  <c r="F59"/>
  <c r="F119"/>
  <c r="E119" s="1"/>
  <c r="F66"/>
  <c r="F85"/>
  <c r="E85" s="1"/>
  <c r="F240"/>
  <c r="E240" s="1"/>
  <c r="F101"/>
  <c r="F245"/>
  <c r="E245" s="1"/>
  <c r="F266"/>
  <c r="E266" s="1"/>
  <c r="F385"/>
  <c r="F375"/>
  <c r="F381"/>
  <c r="F218" l="1"/>
  <c r="E222"/>
  <c r="E218"/>
  <c r="F167"/>
  <c r="E167" s="1"/>
  <c r="E123"/>
  <c r="F48"/>
  <c r="E48" s="1"/>
  <c r="F255"/>
  <c r="E259"/>
  <c r="F131"/>
  <c r="E131" s="1"/>
  <c r="F179"/>
  <c r="E179" s="1"/>
  <c r="F104"/>
  <c r="E104" s="1"/>
  <c r="F380"/>
  <c r="E380" s="1"/>
  <c r="E381"/>
  <c r="E200"/>
  <c r="F300"/>
  <c r="E300" s="1"/>
  <c r="E301"/>
  <c r="F363"/>
  <c r="E363" s="1"/>
  <c r="E364"/>
  <c r="F188"/>
  <c r="E189"/>
  <c r="F158"/>
  <c r="F9"/>
  <c r="E9" s="1"/>
  <c r="E10"/>
  <c r="F367"/>
  <c r="E367" s="1"/>
  <c r="E368"/>
  <c r="F269"/>
  <c r="E269" s="1"/>
  <c r="E273"/>
  <c r="F214"/>
  <c r="E214" s="1"/>
  <c r="E215"/>
  <c r="F384"/>
  <c r="E384" s="1"/>
  <c r="E385"/>
  <c r="F374"/>
  <c r="E374" s="1"/>
  <c r="E375"/>
  <c r="F359"/>
  <c r="E359" s="1"/>
  <c r="E360"/>
  <c r="F294"/>
  <c r="E295"/>
  <c r="F42"/>
  <c r="E42" s="1"/>
  <c r="E43"/>
  <c r="F100"/>
  <c r="E100" s="1"/>
  <c r="E101"/>
  <c r="F93"/>
  <c r="E93" s="1"/>
  <c r="F65"/>
  <c r="E66"/>
  <c r="F58"/>
  <c r="E58" s="1"/>
  <c r="E59"/>
  <c r="E34"/>
  <c r="F239"/>
  <c r="F108"/>
  <c r="E108" s="1"/>
  <c r="F81"/>
  <c r="F254" l="1"/>
  <c r="E254" s="1"/>
  <c r="E81"/>
  <c r="F72"/>
  <c r="E72" s="1"/>
  <c r="E188"/>
  <c r="F187"/>
  <c r="E187" s="1"/>
  <c r="F130"/>
  <c r="E130" s="1"/>
  <c r="F122"/>
  <c r="E122" s="1"/>
  <c r="F358"/>
  <c r="E358" s="1"/>
  <c r="F166"/>
  <c r="E166" s="1"/>
  <c r="F157"/>
  <c r="E158"/>
  <c r="E255"/>
  <c r="F213"/>
  <c r="E213" s="1"/>
  <c r="E239"/>
  <c r="E140"/>
  <c r="E294"/>
  <c r="F277"/>
  <c r="F64"/>
  <c r="E64" s="1"/>
  <c r="E65"/>
  <c r="F47"/>
  <c r="E47" s="1"/>
  <c r="E30"/>
  <c r="F29"/>
  <c r="E29" s="1"/>
  <c r="F92"/>
  <c r="E92" s="1"/>
  <c r="F165" l="1"/>
  <c r="E165" s="1"/>
  <c r="F138"/>
  <c r="E138" s="1"/>
  <c r="E139"/>
  <c r="F156"/>
  <c r="E156" s="1"/>
  <c r="E157"/>
  <c r="F276"/>
  <c r="E276" s="1"/>
  <c r="E277"/>
  <c r="F46"/>
  <c r="E46" s="1"/>
  <c r="F8"/>
  <c r="F91"/>
  <c r="E91" s="1"/>
  <c r="E8" l="1"/>
  <c r="F408"/>
  <c r="E408" s="1"/>
</calcChain>
</file>

<file path=xl/sharedStrings.xml><?xml version="1.0" encoding="utf-8"?>
<sst xmlns="http://schemas.openxmlformats.org/spreadsheetml/2006/main" count="1038" uniqueCount="392">
  <si>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</si>
  <si>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</si>
  <si>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</si>
  <si>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</si>
  <si>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</si>
  <si>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</si>
  <si>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</si>
  <si>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</si>
  <si>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</si>
  <si>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</si>
  <si>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</si>
  <si>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</si>
  <si>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</si>
  <si>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</si>
  <si>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</si>
  <si>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</si>
  <si>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</si>
  <si>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</si>
  <si>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</si>
  <si>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</si>
  <si>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</si>
  <si>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</si>
  <si>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</si>
  <si>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</si>
  <si>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</si>
  <si>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</si>
  <si>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</si>
  <si>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</si>
  <si>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</si>
  <si>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</si>
  <si>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</si>
  <si>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</si>
  <si>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</si>
  <si>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</si>
  <si>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</si>
  <si>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</si>
  <si>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</si>
  <si>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</si>
  <si>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</si>
  <si>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</si>
  <si>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</si>
  <si>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</si>
  <si>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</si>
  <si>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</si>
  <si>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</si>
  <si>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</si>
  <si>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</si>
  <si>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</si>
  <si>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</si>
  <si>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</si>
  <si>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</si>
  <si>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</si>
  <si>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</si>
  <si>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</si>
  <si>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</si>
  <si>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</si>
  <si>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</si>
  <si>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</si>
  <si>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</si>
  <si>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</si>
  <si>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</si>
  <si>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</si>
  <si>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</si>
  <si>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</si>
  <si>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</si>
  <si>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</si>
  <si>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</si>
  <si>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</si>
  <si>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</si>
  <si>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</si>
  <si>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</si>
  <si>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</si>
  <si>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</si>
  <si>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</si>
  <si>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</si>
  <si>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</si>
  <si>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</si>
  <si>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</si>
  <si>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</si>
  <si>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</si>
  <si>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</si>
  <si>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</si>
  <si>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</si>
  <si>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</si>
  <si>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</si>
  <si>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</si>
  <si>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</si>
  <si>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</si>
  <si>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</si>
  <si>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</si>
  <si>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</si>
  <si>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</si>
  <si>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</si>
  <si>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</si>
  <si>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</si>
  <si>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</si>
  <si>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</si>
  <si>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</si>
  <si>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</si>
  <si>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10 1 05 00000</t>
  </si>
  <si>
    <t>10 1 05 01000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</si>
  <si>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</si>
  <si>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</si>
  <si>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</si>
  <si>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</si>
  <si>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</si>
  <si>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</si>
  <si>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</si>
  <si>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</si>
  <si>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</si>
  <si>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</si>
  <si>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</si>
  <si>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</si>
  <si>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</si>
  <si>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</si>
  <si>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</si>
  <si>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</si>
  <si>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</si>
  <si>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</si>
  <si>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</si>
  <si>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</si>
  <si>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</si>
  <si>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</si>
  <si>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</si>
  <si>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</si>
  <si>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</si>
  <si>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</si>
  <si>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</si>
  <si>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</si>
  <si>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</si>
  <si>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</si>
  <si>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</si>
  <si>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</si>
  <si>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</si>
  <si>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</si>
  <si>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</si>
  <si>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</si>
  <si>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</si>
  <si>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</si>
  <si>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</si>
  <si>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</si>
  <si>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</si>
  <si>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</si>
  <si>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</si>
  <si>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</si>
  <si>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</si>
  <si>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</si>
  <si>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</si>
  <si>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</si>
  <si>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</si>
  <si>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</si>
  <si>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</si>
  <si>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</si>
  <si>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</si>
  <si>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</si>
  <si>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</si>
  <si>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</si>
  <si>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</si>
  <si>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</si>
  <si>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</si>
  <si>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</si>
  <si>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</si>
  <si>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</si>
  <si>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</si>
  <si>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</si>
  <si>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</si>
  <si>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</si>
  <si>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</si>
  <si>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</si>
  <si>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</si>
  <si>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</si>
  <si>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</si>
  <si>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</si>
  <si>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</si>
  <si>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</si>
  <si>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</si>
  <si>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</si>
  <si>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</si>
  <si>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</si>
  <si>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</si>
  <si>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</si>
  <si>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</si>
  <si>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</si>
  <si>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</si>
  <si>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</si>
  <si>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</si>
  <si>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</si>
  <si>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</si>
  <si>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</si>
  <si>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</si>
  <si>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</si>
  <si>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</si>
  <si>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</si>
  <si>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</si>
  <si>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</si>
  <si>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</si>
  <si>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</si>
  <si>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</si>
  <si>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</si>
  <si>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</si>
  <si>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</si>
  <si>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</si>
  <si>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</si>
  <si>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</si>
  <si>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</si>
  <si>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</si>
  <si>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</si>
  <si>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</si>
  <si>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</si>
  <si>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</si>
  <si>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</si>
  <si>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</si>
  <si>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</si>
  <si>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</si>
  <si>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</si>
  <si>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</si>
  <si>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</si>
  <si>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</si>
  <si>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</si>
  <si>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</si>
  <si>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</si>
  <si>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</si>
  <si>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</si>
  <si>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</si>
  <si>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</si>
  <si>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</si>
  <si>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</si>
  <si>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</si>
  <si>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</si>
  <si>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</si>
  <si>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</si>
  <si>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</si>
  <si>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</si>
  <si>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830</t>
  </si>
  <si>
    <t>Исполнение судебных актов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</si>
  <si>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</si>
  <si>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</si>
  <si>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</si>
  <si>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</si>
  <si>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</si>
  <si>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</si>
  <si>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</si>
  <si>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</si>
  <si>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</si>
  <si>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</si>
  <si>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</si>
  <si>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</si>
  <si>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</si>
  <si>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</si>
  <si>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</si>
  <si>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</si>
  <si>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</si>
  <si>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</si>
  <si>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</si>
  <si>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Организация подготовки населения муниципального района в области ГОЧС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</si>
  <si>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</si>
  <si>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</si>
  <si>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</si>
  <si>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</si>
  <si>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10 1 02 04000</t>
  </si>
  <si>
    <t>10 1 04 00000</t>
  </si>
  <si>
    <t>10 1 04 02000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</si>
  <si>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</si>
  <si>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</si>
  <si>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</si>
  <si>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</si>
  <si>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</si>
  <si>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</si>
  <si>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58 0 07 01000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</si>
  <si>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</si>
  <si>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</si>
  <si>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</si>
  <si>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</si>
  <si>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</si>
  <si>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</si>
  <si>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</si>
  <si>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</si>
  <si>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</si>
  <si>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</si>
  <si>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</si>
  <si>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</si>
  <si>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</si>
  <si>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</si>
  <si>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</si>
  <si>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</si>
  <si>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</si>
  <si>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</si>
  <si>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</si>
  <si>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</si>
  <si>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</si>
  <si>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</si>
  <si>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</si>
  <si>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</si>
  <si>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</si>
  <si>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</si>
  <si>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</si>
  <si>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</si>
  <si>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</si>
  <si>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</si>
  <si>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</si>
  <si>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</si>
  <si>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</si>
  <si>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</si>
  <si>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</si>
  <si>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</si>
  <si>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</si>
  <si>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</si>
  <si>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</si>
  <si>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</si>
  <si>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</si>
  <si>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</si>
  <si>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</si>
  <si>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</si>
  <si>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</si>
  <si>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</si>
  <si>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</t>
  </si>
  <si>
    <t>Бюджетные ассигнования на 2025 год</t>
  </si>
  <si>
    <t>Капитальный ремонт самотечного коллектора ул.Герцена-ул.Маяковского в г.Людиново Калужской области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</si>
  <si>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</si>
  <si>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</si>
  <si>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</si>
  <si>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</si>
  <si>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</si>
  <si>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</si>
  <si>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</si>
  <si>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</si>
  <si>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</si>
  <si>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55550</t>
  </si>
  <si>
    <t>31 0 И4 54240</t>
  </si>
  <si>
    <t>31 0 И4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</si>
  <si>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</si>
  <si>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Муниципальная программа "Комплексное развитие сельских территорий в Людиновском районе"</t>
  </si>
  <si>
    <t>48 0 00 00000</t>
  </si>
  <si>
    <t>000</t>
  </si>
  <si>
    <t>48 2 00 00000</t>
  </si>
  <si>
    <t>Основное мероприятие "Создание современного облика сельских территорий"</t>
  </si>
  <si>
    <t>48 2 01 00000</t>
  </si>
  <si>
    <t>Обеспечение комплексного развития сельских территорий</t>
  </si>
  <si>
    <t>48 2 01 R5760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</si>
  <si>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</si>
  <si>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48 1 00 00000</t>
  </si>
  <si>
    <t>Основное мероприятие "Строительство жилья, предоставляемого по договору найма жилого помещения"</t>
  </si>
  <si>
    <t>48 1 02 R5762</t>
  </si>
  <si>
    <t>48 1 02 00000</t>
  </si>
  <si>
    <t>Реализация мероприятий по строительству (приобретению) жилья, предоставляемого по договору найма жилого помещения)</t>
  </si>
  <si>
    <t>Подпрограмма "Создание и развитие инфраструктуры на территории опорного пункта и прилегающих (сельских) территориях"</t>
  </si>
  <si>
    <t>24 1 01 SД070</t>
  </si>
  <si>
    <t>Реализация мероприятий по дорожному хозяйству в рамках муниципальных дорожных фондов</t>
  </si>
  <si>
    <t>620</t>
  </si>
  <si>
    <t>Субсидии автономным учреждениям</t>
  </si>
  <si>
    <t>+,-</t>
  </si>
  <si>
    <t>Уточненные бюджетные ассигнования на 2025 год</t>
  </si>
  <si>
    <t>09 2 01 01000</t>
  </si>
  <si>
    <t>Субсидия МАУ "Людиновская служба заказчика" на выполнение муниципального задания"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</si>
  <si>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</si>
  <si>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 xml:space="preserve">24 1 01 9Д100 </t>
  </si>
  <si>
    <t>Установка светофорных объектов, Т7 и искусственных неровностей, в т.ч. светофоров со звуковым сигналом для слабовидящих</t>
  </si>
  <si>
    <t>Основное мероприятие "Установка светофорных объектов и искусственных неровностей"</t>
  </si>
  <si>
    <t>24 2 02 00000</t>
  </si>
  <si>
    <t>24 2 02 SД070</t>
  </si>
  <si>
    <t>Создание и оснащение в городе Людиново центра автоматизированной фиксации административных правонарушений (осуществляемых за счет бюджетных ассигнований дорожных фондов)</t>
  </si>
  <si>
    <t>24 2 05 0Д100</t>
  </si>
  <si>
    <t>Благоустройство территории "Фонтанная площадь и бульвар" и нижней части бульвара "Львы на Ломпади"</t>
  </si>
  <si>
    <t>31 0 01 00150</t>
  </si>
  <si>
    <t>Строительство жилья, предоставляемого по договору найма жилого помещения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</si>
  <si>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</t>
  </si>
  <si>
    <t>48 1 02 01000</t>
  </si>
  <si>
    <t>460</t>
  </si>
  <si>
    <t>Обеспечение комплексного развития сельских территорий (Капитальный ремонт самотечного коллектора ул.Герцена - ул.Маяковского г.Людиново Калужской области)</t>
  </si>
  <si>
    <t>48 2 01 01100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</si>
  <si>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</si>
  <si>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</si>
  <si>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38 2 05 00000</t>
  </si>
  <si>
    <t>38 2 05 01000</t>
  </si>
  <si>
    <t>05 3 И2 00000</t>
  </si>
  <si>
    <t>Региональный проект "Жилье"</t>
  </si>
  <si>
    <t>Расходы на переселение граждан из аварийного жилищного фонда</t>
  </si>
  <si>
    <t>05 3 И2 67483</t>
  </si>
  <si>
    <t>Расходы на переселение граждан из аварийного жилищного фонда за счет средств, поступивших от публично-правовой компании "Фонд развития территорий"</t>
  </si>
  <si>
    <t>05 3 И2 6748S</t>
  </si>
  <si>
    <t>Расходы на переселение граждан из аварийного жилищного фонда осуществляемые за счет средств местного бюджета</t>
  </si>
  <si>
    <t>05 3 И2 6748V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</si>
  <si>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</si>
  <si>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09 2 01 00560</t>
  </si>
  <si>
    <t>Поощрения муниципальных образований Калужской области за достижение наилучших показателей социально-экономического развития муниципальных образований</t>
  </si>
  <si>
    <t>09 3 01 86060</t>
  </si>
  <si>
    <t>30 0 02 00250</t>
  </si>
  <si>
    <t>38 2 01 01000</t>
  </si>
  <si>
    <t>Реконструкция, капитальный ремонт, теплоизоляция тепловых сетей и объектов с применением современных технологий, материалов, антитеррористических мероприятий</t>
  </si>
  <si>
    <t>30 0 02 02000</t>
  </si>
  <si>
    <t>30 0 02 86060</t>
  </si>
  <si>
    <t>Приложение № 10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25.12.2025  № 99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</si>
</sst>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4" fontId="16" fillId="6" borderId="2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0" fontId="0" fillId="0" borderId="0" xfId="0" applyAlignment="1" applyProtection="1">
      <alignment vertical="top"/>
      <protection locked="0"/>
    </xf>
    <xf numFmtId="0" fontId="11" fillId="0" borderId="0" xfId="0" applyFont="1" applyAlignment="1" applyProtection="1">
      <alignment vertical="top"/>
      <protection locked="0"/>
    </xf>
    <xf numFmtId="0" fontId="10" fillId="0" borderId="1" xfId="3" applyNumberFormat="1" applyFont="1" applyProtection="1">
      <alignment horizontal="right" vertical="top" wrapText="1"/>
    </xf>
    <xf numFmtId="3" fontId="0" fillId="0" borderId="0" xfId="0" applyNumberFormat="1" applyAlignment="1" applyProtection="1">
      <alignment vertical="top"/>
      <protection locked="0"/>
    </xf>
    <xf numFmtId="49" fontId="10" fillId="0" borderId="4" xfId="11" applyNumberFormat="1" applyFont="1" applyBorder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0" fillId="0" borderId="0" xfId="0" applyAlignment="1" applyProtection="1">
      <alignment vertical="center"/>
      <protection locked="0"/>
    </xf>
    <xf numFmtId="0" fontId="14" fillId="0" borderId="4" xfId="0" applyFont="1" applyFill="1" applyBorder="1" applyAlignment="1">
      <alignment vertical="top" wrapText="1"/>
    </xf>
    <xf numFmtId="0" fontId="8" fillId="0" borderId="1" xfId="15" applyNumberFormat="1" applyFont="1" applyBorder="1" applyProtection="1"/>
    <xf numFmtId="0" fontId="10" fillId="0" borderId="1" xfId="15" applyNumberFormat="1" applyFont="1" applyBorder="1" applyProtection="1"/>
    <xf numFmtId="0" fontId="9" fillId="0" borderId="4" xfId="7" applyNumberFormat="1" applyFont="1" applyBorder="1" applyAlignment="1" applyProtection="1">
      <alignment horizontal="center" vertical="top" shrinkToFit="1"/>
    </xf>
    <xf numFmtId="0" fontId="15" fillId="0" borderId="4" xfId="7" applyNumberFormat="1" applyFont="1" applyBorder="1" applyAlignment="1" applyProtection="1">
      <alignment horizontal="center" vertical="top" shrinkToFit="1"/>
    </xf>
    <xf numFmtId="49" fontId="9" fillId="0" borderId="4" xfId="8" applyNumberFormat="1" applyFont="1" applyBorder="1" applyAlignment="1" applyProtection="1">
      <alignment horizontal="left" vertical="top" wrapText="1"/>
    </xf>
    <xf numFmtId="49" fontId="9" fillId="0" borderId="4" xfId="9" applyNumberFormat="1" applyFont="1" applyBorder="1" applyAlignment="1" applyProtection="1">
      <alignment horizontal="center" vertical="top" wrapText="1"/>
    </xf>
    <xf numFmtId="4" fontId="15" fillId="2" borderId="4" xfId="10" applyNumberFormat="1" applyFont="1" applyBorder="1" applyAlignment="1" applyProtection="1">
      <alignment horizontal="right" vertical="top" shrinkToFit="1"/>
    </xf>
    <xf numFmtId="4" fontId="9" fillId="0" borderId="4" xfId="9" applyNumberFormat="1" applyFont="1" applyBorder="1" applyAlignment="1" applyProtection="1">
      <alignment horizontal="center" vertical="top" wrapText="1"/>
    </xf>
    <xf numFmtId="49" fontId="8" fillId="0" borderId="4" xfId="11" applyNumberFormat="1" applyFont="1" applyBorder="1" applyAlignment="1" applyProtection="1">
      <alignment horizontal="left" vertical="top" wrapText="1"/>
    </xf>
    <xf numFmtId="49" fontId="8" fillId="0" borderId="4" xfId="9" applyNumberFormat="1" applyFont="1" applyBorder="1" applyAlignment="1" applyProtection="1">
      <alignment horizontal="center" vertical="top" wrapText="1"/>
    </xf>
    <xf numFmtId="49" fontId="8" fillId="0" borderId="4" xfId="12" applyNumberFormat="1" applyFont="1" applyBorder="1" applyAlignment="1" applyProtection="1">
      <alignment horizontal="center" vertical="top" wrapText="1"/>
    </xf>
    <xf numFmtId="4" fontId="10" fillId="2" borderId="4" xfId="10" applyNumberFormat="1" applyFont="1" applyBorder="1" applyAlignment="1" applyProtection="1">
      <alignment horizontal="right" vertical="top" shrinkToFit="1"/>
    </xf>
    <xf numFmtId="4" fontId="10" fillId="2" borderId="4" xfId="13" applyNumberFormat="1" applyFont="1" applyBorder="1" applyAlignment="1" applyProtection="1">
      <alignment horizontal="right" vertical="top" shrinkToFit="1"/>
    </xf>
    <xf numFmtId="0" fontId="10" fillId="0" borderId="4" xfId="0" applyFont="1" applyBorder="1" applyAlignment="1">
      <alignment vertical="top" wrapText="1"/>
    </xf>
    <xf numFmtId="0" fontId="8" fillId="0" borderId="4" xfId="2" applyNumberFormat="1" applyFont="1" applyBorder="1" applyAlignment="1" applyProtection="1">
      <alignment vertical="top" wrapText="1"/>
    </xf>
    <xf numFmtId="1" fontId="8" fillId="0" borderId="4" xfId="8" applyNumberFormat="1" applyFont="1" applyBorder="1" applyAlignment="1" applyProtection="1">
      <alignment horizontal="center" vertical="top" shrinkToFit="1"/>
    </xf>
    <xf numFmtId="49" fontId="12" fillId="0" borderId="4" xfId="11" applyNumberFormat="1" applyFont="1" applyBorder="1" applyAlignment="1" applyProtection="1">
      <alignment horizontal="left" vertical="top" wrapText="1"/>
    </xf>
    <xf numFmtId="49" fontId="12" fillId="0" borderId="4" xfId="12" applyNumberFormat="1" applyFont="1" applyBorder="1" applyAlignment="1" applyProtection="1">
      <alignment horizontal="center" vertical="top" wrapText="1"/>
    </xf>
    <xf numFmtId="0" fontId="10" fillId="0" borderId="4" xfId="0" applyFont="1" applyFill="1" applyBorder="1" applyAlignment="1">
      <alignment vertical="top" wrapText="1"/>
    </xf>
    <xf numFmtId="49" fontId="13" fillId="0" borderId="4" xfId="11" applyNumberFormat="1" applyFont="1" applyBorder="1" applyAlignment="1" applyProtection="1">
      <alignment horizontal="left" vertical="top" wrapText="1"/>
    </xf>
    <xf numFmtId="49" fontId="13" fillId="0" borderId="4" xfId="12" applyNumberFormat="1" applyFont="1" applyBorder="1" applyProtection="1">
      <alignment horizontal="center" vertical="top" wrapText="1"/>
    </xf>
    <xf numFmtId="4" fontId="8" fillId="0" borderId="4" xfId="2" applyNumberFormat="1" applyFont="1" applyBorder="1" applyAlignment="1" applyProtection="1">
      <alignment horizontal="right" vertical="top" shrinkToFit="1"/>
    </xf>
    <xf numFmtId="49" fontId="10" fillId="0" borderId="4" xfId="12" applyNumberFormat="1" applyFont="1" applyBorder="1" applyAlignment="1" applyProtection="1">
      <alignment horizontal="center" vertical="top" wrapText="1"/>
    </xf>
    <xf numFmtId="4" fontId="15" fillId="0" borderId="4" xfId="9" applyNumberFormat="1" applyFont="1" applyBorder="1" applyAlignment="1" applyProtection="1">
      <alignment horizontal="center" vertical="top" wrapText="1"/>
    </xf>
    <xf numFmtId="4" fontId="10" fillId="0" borderId="4" xfId="2" applyNumberFormat="1" applyFont="1" applyBorder="1" applyAlignment="1" applyProtection="1">
      <alignment horizontal="right" vertical="top" shrinkToFit="1"/>
    </xf>
    <xf numFmtId="164" fontId="8" fillId="0" borderId="4" xfId="11" applyNumberFormat="1" applyFont="1" applyBorder="1" applyAlignment="1" applyProtection="1">
      <alignment horizontal="left" vertical="top" wrapText="1"/>
    </xf>
    <xf numFmtId="0" fontId="10" fillId="5" borderId="4" xfId="2" applyNumberFormat="1" applyFont="1" applyFill="1" applyBorder="1" applyAlignment="1" applyProtection="1">
      <alignment vertical="top" wrapText="1"/>
    </xf>
    <xf numFmtId="49" fontId="8" fillId="0" borderId="4" xfId="8" applyNumberFormat="1" applyFont="1" applyBorder="1" applyAlignment="1" applyProtection="1">
      <alignment horizontal="left" vertical="top" wrapText="1"/>
    </xf>
    <xf numFmtId="49" fontId="13" fillId="0" borderId="4" xfId="12" applyNumberFormat="1" applyFont="1" applyBorder="1" applyAlignment="1" applyProtection="1">
      <alignment horizontal="center" vertical="top" wrapText="1"/>
    </xf>
    <xf numFmtId="0" fontId="15" fillId="5" borderId="4" xfId="2" applyNumberFormat="1" applyFont="1" applyFill="1" applyBorder="1" applyAlignment="1" applyProtection="1">
      <alignment vertical="top" wrapText="1"/>
    </xf>
    <xf numFmtId="49" fontId="15" fillId="5" borderId="4" xfId="8" applyNumberFormat="1" applyFont="1" applyFill="1" applyBorder="1" applyAlignment="1" applyProtection="1">
      <alignment horizontal="center" vertical="top" shrinkToFit="1"/>
    </xf>
    <xf numFmtId="1" fontId="15" fillId="5" borderId="4" xfId="8" applyNumberFormat="1" applyFont="1" applyFill="1" applyBorder="1" applyAlignment="1" applyProtection="1">
      <alignment horizontal="center" vertical="top" shrinkToFit="1"/>
    </xf>
    <xf numFmtId="4" fontId="15" fillId="5" borderId="4" xfId="8" applyNumberFormat="1" applyFont="1" applyFill="1" applyBorder="1" applyAlignment="1" applyProtection="1">
      <alignment horizontal="right" vertical="top" shrinkToFit="1"/>
    </xf>
    <xf numFmtId="49" fontId="10" fillId="5" borderId="4" xfId="8" applyNumberFormat="1" applyFont="1" applyFill="1" applyBorder="1" applyAlignment="1" applyProtection="1">
      <alignment horizontal="center" vertical="top" shrinkToFit="1"/>
    </xf>
    <xf numFmtId="1" fontId="10" fillId="5" borderId="4" xfId="8" applyNumberFormat="1" applyFont="1" applyFill="1" applyBorder="1" applyAlignment="1" applyProtection="1">
      <alignment horizontal="center" vertical="top" shrinkToFit="1"/>
    </xf>
    <xf numFmtId="4" fontId="10" fillId="5" borderId="4" xfId="8" applyNumberFormat="1" applyFont="1" applyFill="1" applyBorder="1" applyAlignment="1" applyProtection="1">
      <alignment horizontal="right" vertical="top" shrinkToFit="1"/>
    </xf>
    <xf numFmtId="0" fontId="9" fillId="0" borderId="4" xfId="14" applyNumberFormat="1" applyFont="1" applyBorder="1" applyAlignment="1" applyProtection="1">
      <alignment horizontal="left" vertical="top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4" xfId="6" applyNumberFormat="1" applyFont="1" applyBorder="1" applyAlignment="1" applyProtection="1">
      <alignment horizontal="center" vertical="top" wrapText="1"/>
    </xf>
    <xf numFmtId="0" fontId="9" fillId="0" borderId="4" xfId="6" applyFont="1" applyBorder="1" applyAlignment="1">
      <alignment horizontal="center" vertical="top" wrapText="1"/>
    </xf>
    <xf numFmtId="0" fontId="15" fillId="0" borderId="4" xfId="6" applyNumberFormat="1" applyFont="1" applyBorder="1" applyAlignment="1" applyProtection="1">
      <alignment horizontal="center" vertical="top" wrapText="1"/>
    </xf>
    <xf numFmtId="0" fontId="15" fillId="0" borderId="4" xfId="6" applyFont="1" applyBorder="1" applyAlignment="1">
      <alignment horizontal="center" vertical="top" wrapText="1"/>
    </xf>
    <xf numFmtId="49" fontId="9" fillId="0" borderId="4" xfId="6" applyNumberFormat="1" applyFont="1" applyBorder="1" applyAlignment="1" applyProtection="1">
      <alignment horizontal="center" vertical="top" wrapText="1"/>
    </xf>
  </cellXfs>
  <cellStyles count="24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0"/>
  <sheetViews>
    <sheetView tabSelected="1" zoomScaleSheetLayoutView="100" workbookViewId="0">
      <pane ySplit="7" topLeftCell="A378" activePane="bottomLeft" state="frozen"/>
      <selection pane="bottomLeft" activeCell="B1" sqref="B1:F1"/>
    </sheetView>
  </sheetViews>
  <sheetFormatPr defaultRowHeight="15" outlineLevelRow="5"/>
  <cols>
    <col min="1" max="1" width="83.7109375" style="4" customWidth="1"/>
    <col min="2" max="2" width="15.28515625" style="4" customWidth="1"/>
    <col min="3" max="3" width="10.85546875" style="4" customWidth="1"/>
    <col min="4" max="4" width="14.5703125" style="4" hidden="1" customWidth="1"/>
    <col min="5" max="5" width="15.5703125" style="4" hidden="1" customWidth="1"/>
    <col min="6" max="6" width="15.85546875" style="4" customWidth="1"/>
    <col min="7" max="7" width="9.85546875" style="1" bestFit="1" customWidth="1"/>
    <col min="8" max="16384" width="9.140625" style="1"/>
  </cols>
  <sheetData>
    <row r="1" spans="1:8" ht="151.5" customHeight="1">
      <c r="A1" s="2"/>
      <c r="B1" s="51" t="s">
        <v>391</v>
      </c>
      <c r="C1" s="51"/>
      <c r="D1" s="51"/>
      <c r="E1" s="51"/>
      <c r="F1" s="51"/>
      <c r="G1" s="11"/>
      <c r="H1" s="11"/>
    </row>
    <row r="2" spans="1:8" ht="12.75" customHeight="1">
      <c r="A2" s="3"/>
      <c r="B2" s="3"/>
      <c r="C2" s="3"/>
      <c r="D2" s="3"/>
      <c r="E2" s="3"/>
      <c r="F2" s="8"/>
    </row>
    <row r="3" spans="1:8" ht="45.2" customHeight="1">
      <c r="A3" s="54" t="s">
        <v>315</v>
      </c>
      <c r="B3" s="55"/>
      <c r="C3" s="55"/>
      <c r="D3" s="55"/>
      <c r="E3" s="55"/>
      <c r="F3" s="55"/>
    </row>
    <row r="4" spans="1:8" ht="16.5" customHeight="1">
      <c r="A4" s="56" t="s">
        <v>230</v>
      </c>
      <c r="B4" s="57"/>
      <c r="C4" s="57"/>
      <c r="D4" s="57"/>
      <c r="E4" s="57"/>
      <c r="F4" s="57"/>
    </row>
    <row r="5" spans="1:8" s="6" customFormat="1" ht="15.75" customHeight="1">
      <c r="A5" s="58" t="s">
        <v>0</v>
      </c>
      <c r="B5" s="58" t="s">
        <v>1</v>
      </c>
      <c r="C5" s="58" t="s">
        <v>2</v>
      </c>
      <c r="D5" s="60" t="s">
        <v>316</v>
      </c>
      <c r="E5" s="62" t="s">
        <v>350</v>
      </c>
      <c r="F5" s="60" t="s">
        <v>351</v>
      </c>
    </row>
    <row r="6" spans="1:8" s="6" customFormat="1" ht="46.5" customHeight="1">
      <c r="A6" s="59"/>
      <c r="B6" s="59"/>
      <c r="C6" s="59"/>
      <c r="D6" s="61"/>
      <c r="E6" s="62"/>
      <c r="F6" s="61"/>
    </row>
    <row r="7" spans="1:8" s="7" customFormat="1" ht="16.5" customHeight="1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7">
        <v>4</v>
      </c>
    </row>
    <row r="8" spans="1:8" s="6" customFormat="1" ht="43.5" customHeight="1">
      <c r="A8" s="18" t="s">
        <v>3</v>
      </c>
      <c r="B8" s="19" t="s">
        <v>4</v>
      </c>
      <c r="C8" s="19"/>
      <c r="D8" s="20">
        <f>D29+D9</f>
        <v>28182100</v>
      </c>
      <c r="E8" s="21">
        <f>F8-D8</f>
        <v>-173595.1400000006</v>
      </c>
      <c r="F8" s="20">
        <f>F29+F9</f>
        <v>28008504.859999999</v>
      </c>
    </row>
    <row r="9" spans="1:8" s="6" customFormat="1" ht="19.5" customHeight="1">
      <c r="A9" s="22" t="s">
        <v>247</v>
      </c>
      <c r="B9" s="23" t="s">
        <v>248</v>
      </c>
      <c r="C9" s="19"/>
      <c r="D9" s="20">
        <f>D10+D23</f>
        <v>27932100</v>
      </c>
      <c r="E9" s="21">
        <f t="shared" ref="E9:E79" si="0">F9-D9</f>
        <v>-91670.070000000298</v>
      </c>
      <c r="F9" s="20">
        <f>F10+F23</f>
        <v>27840429.93</v>
      </c>
    </row>
    <row r="10" spans="1:8" s="6" customFormat="1" ht="34.5" customHeight="1">
      <c r="A10" s="22" t="s">
        <v>242</v>
      </c>
      <c r="B10" s="24" t="s">
        <v>244</v>
      </c>
      <c r="C10" s="24"/>
      <c r="D10" s="25">
        <f>D11+D14+D17+D20</f>
        <v>20733000</v>
      </c>
      <c r="E10" s="21">
        <f t="shared" si="0"/>
        <v>81551.620000001043</v>
      </c>
      <c r="F10" s="25">
        <f>F11+F14+F17+F20</f>
        <v>20814551.620000001</v>
      </c>
    </row>
    <row r="11" spans="1:8" s="6" customFormat="1" ht="25.5" customHeight="1">
      <c r="A11" s="22" t="s">
        <v>243</v>
      </c>
      <c r="B11" s="24" t="s">
        <v>245</v>
      </c>
      <c r="C11" s="24"/>
      <c r="D11" s="25">
        <f>D12</f>
        <v>533000</v>
      </c>
      <c r="E11" s="21">
        <f t="shared" si="0"/>
        <v>119811.10999999999</v>
      </c>
      <c r="F11" s="25">
        <f>F12</f>
        <v>652811.11</v>
      </c>
    </row>
    <row r="12" spans="1:8" s="6" customFormat="1" ht="21" customHeight="1">
      <c r="A12" s="22" t="s">
        <v>11</v>
      </c>
      <c r="B12" s="24" t="s">
        <v>245</v>
      </c>
      <c r="C12" s="24" t="s">
        <v>12</v>
      </c>
      <c r="D12" s="25">
        <f>D13</f>
        <v>533000</v>
      </c>
      <c r="E12" s="21">
        <f t="shared" si="0"/>
        <v>119811.10999999999</v>
      </c>
      <c r="F12" s="25">
        <f>F13</f>
        <v>652811.11</v>
      </c>
    </row>
    <row r="13" spans="1:8" s="6" customFormat="1" ht="33.75" customHeight="1">
      <c r="A13" s="22" t="s">
        <v>13</v>
      </c>
      <c r="B13" s="24" t="s">
        <v>245</v>
      </c>
      <c r="C13" s="24" t="s">
        <v>14</v>
      </c>
      <c r="D13" s="25">
        <v>533000</v>
      </c>
      <c r="E13" s="21">
        <f t="shared" si="0"/>
        <v>119811.10999999999</v>
      </c>
      <c r="F13" s="25">
        <v>652811.11</v>
      </c>
    </row>
    <row r="14" spans="1:8" s="6" customFormat="1" ht="33.75" customHeight="1">
      <c r="A14" s="22" t="s">
        <v>317</v>
      </c>
      <c r="B14" s="24" t="s">
        <v>246</v>
      </c>
      <c r="C14" s="24"/>
      <c r="D14" s="25">
        <f>D15</f>
        <v>20000000</v>
      </c>
      <c r="E14" s="21">
        <f t="shared" si="0"/>
        <v>0</v>
      </c>
      <c r="F14" s="25">
        <f>F15</f>
        <v>20000000</v>
      </c>
    </row>
    <row r="15" spans="1:8" s="6" customFormat="1" ht="18" customHeight="1">
      <c r="A15" s="22" t="s">
        <v>29</v>
      </c>
      <c r="B15" s="24" t="s">
        <v>246</v>
      </c>
      <c r="C15" s="24" t="s">
        <v>30</v>
      </c>
      <c r="D15" s="25">
        <f>D16</f>
        <v>20000000</v>
      </c>
      <c r="E15" s="21">
        <f t="shared" si="0"/>
        <v>0</v>
      </c>
      <c r="F15" s="25">
        <f>F16</f>
        <v>20000000</v>
      </c>
    </row>
    <row r="16" spans="1:8" s="6" customFormat="1" ht="31.5" customHeight="1">
      <c r="A16" s="22" t="s">
        <v>236</v>
      </c>
      <c r="B16" s="24" t="s">
        <v>246</v>
      </c>
      <c r="C16" s="24" t="s">
        <v>235</v>
      </c>
      <c r="D16" s="25">
        <v>20000000</v>
      </c>
      <c r="E16" s="21">
        <f t="shared" si="0"/>
        <v>0</v>
      </c>
      <c r="F16" s="25">
        <v>20000000</v>
      </c>
    </row>
    <row r="17" spans="1:6" s="6" customFormat="1" ht="20.25" hidden="1" customHeight="1">
      <c r="A17" s="22" t="s">
        <v>269</v>
      </c>
      <c r="B17" s="24" t="s">
        <v>271</v>
      </c>
      <c r="C17" s="24"/>
      <c r="D17" s="25">
        <f>D18</f>
        <v>0</v>
      </c>
      <c r="E17" s="21">
        <f t="shared" si="0"/>
        <v>0</v>
      </c>
      <c r="F17" s="25">
        <f>F18</f>
        <v>0</v>
      </c>
    </row>
    <row r="18" spans="1:6" s="6" customFormat="1" ht="17.25" hidden="1" customHeight="1">
      <c r="A18" s="22" t="s">
        <v>11</v>
      </c>
      <c r="B18" s="24" t="s">
        <v>271</v>
      </c>
      <c r="C18" s="24" t="s">
        <v>12</v>
      </c>
      <c r="D18" s="25">
        <f>D19</f>
        <v>0</v>
      </c>
      <c r="E18" s="21">
        <f t="shared" si="0"/>
        <v>0</v>
      </c>
      <c r="F18" s="25">
        <f>F19</f>
        <v>0</v>
      </c>
    </row>
    <row r="19" spans="1:6" s="6" customFormat="1" ht="32.25" hidden="1" customHeight="1">
      <c r="A19" s="22" t="s">
        <v>13</v>
      </c>
      <c r="B19" s="24" t="s">
        <v>271</v>
      </c>
      <c r="C19" s="24" t="s">
        <v>14</v>
      </c>
      <c r="D19" s="25"/>
      <c r="E19" s="21">
        <f t="shared" si="0"/>
        <v>0</v>
      </c>
      <c r="F19" s="25"/>
    </row>
    <row r="20" spans="1:6" s="6" customFormat="1" ht="20.25" customHeight="1">
      <c r="A20" s="22" t="s">
        <v>270</v>
      </c>
      <c r="B20" s="24" t="s">
        <v>272</v>
      </c>
      <c r="C20" s="24"/>
      <c r="D20" s="25">
        <f>D21</f>
        <v>200000</v>
      </c>
      <c r="E20" s="21">
        <f t="shared" si="0"/>
        <v>-38259.489999999991</v>
      </c>
      <c r="F20" s="25">
        <f>F21</f>
        <v>161740.51</v>
      </c>
    </row>
    <row r="21" spans="1:6" s="6" customFormat="1" ht="19.5" customHeight="1">
      <c r="A21" s="22" t="s">
        <v>11</v>
      </c>
      <c r="B21" s="24" t="s">
        <v>272</v>
      </c>
      <c r="C21" s="24" t="s">
        <v>12</v>
      </c>
      <c r="D21" s="25">
        <f>D22</f>
        <v>200000</v>
      </c>
      <c r="E21" s="21">
        <f t="shared" si="0"/>
        <v>-38259.489999999991</v>
      </c>
      <c r="F21" s="25">
        <f>F22</f>
        <v>161740.51</v>
      </c>
    </row>
    <row r="22" spans="1:6" s="6" customFormat="1" ht="31.5" customHeight="1">
      <c r="A22" s="22" t="s">
        <v>13</v>
      </c>
      <c r="B22" s="24" t="s">
        <v>272</v>
      </c>
      <c r="C22" s="24" t="s">
        <v>14</v>
      </c>
      <c r="D22" s="25">
        <v>200000</v>
      </c>
      <c r="E22" s="21">
        <f t="shared" si="0"/>
        <v>-38259.489999999991</v>
      </c>
      <c r="F22" s="25">
        <v>161740.51</v>
      </c>
    </row>
    <row r="23" spans="1:6" s="6" customFormat="1" ht="22.5" customHeight="1">
      <c r="A23" s="13" t="s">
        <v>75</v>
      </c>
      <c r="B23" s="24" t="s">
        <v>312</v>
      </c>
      <c r="C23" s="24"/>
      <c r="D23" s="25">
        <f>D24</f>
        <v>7199100</v>
      </c>
      <c r="E23" s="21">
        <f t="shared" si="0"/>
        <v>-173221.69000000041</v>
      </c>
      <c r="F23" s="25">
        <f>F24</f>
        <v>7025878.3099999996</v>
      </c>
    </row>
    <row r="24" spans="1:6" s="6" customFormat="1" ht="31.5" customHeight="1">
      <c r="A24" s="13" t="s">
        <v>313</v>
      </c>
      <c r="B24" s="24" t="s">
        <v>314</v>
      </c>
      <c r="C24" s="24"/>
      <c r="D24" s="25">
        <f>D25+D27</f>
        <v>7199100</v>
      </c>
      <c r="E24" s="21">
        <f t="shared" si="0"/>
        <v>-173221.69000000041</v>
      </c>
      <c r="F24" s="25">
        <f>F25+F27</f>
        <v>7025878.3099999996</v>
      </c>
    </row>
    <row r="25" spans="1:6" s="6" customFormat="1" ht="21.75" customHeight="1">
      <c r="A25" s="22" t="s">
        <v>11</v>
      </c>
      <c r="B25" s="24" t="s">
        <v>314</v>
      </c>
      <c r="C25" s="24" t="s">
        <v>12</v>
      </c>
      <c r="D25" s="25">
        <f>D26</f>
        <v>5851.05</v>
      </c>
      <c r="E25" s="21">
        <f t="shared" si="0"/>
        <v>0</v>
      </c>
      <c r="F25" s="25">
        <f>F26</f>
        <v>5851.05</v>
      </c>
    </row>
    <row r="26" spans="1:6" s="6" customFormat="1" ht="31.5" customHeight="1">
      <c r="A26" s="22" t="s">
        <v>13</v>
      </c>
      <c r="B26" s="24" t="s">
        <v>314</v>
      </c>
      <c r="C26" s="24" t="s">
        <v>14</v>
      </c>
      <c r="D26" s="25">
        <v>5851.05</v>
      </c>
      <c r="E26" s="21">
        <f t="shared" si="0"/>
        <v>0</v>
      </c>
      <c r="F26" s="25">
        <v>5851.05</v>
      </c>
    </row>
    <row r="27" spans="1:6" s="6" customFormat="1" ht="18.75" customHeight="1">
      <c r="A27" s="10" t="s">
        <v>29</v>
      </c>
      <c r="B27" s="24" t="s">
        <v>314</v>
      </c>
      <c r="C27" s="24" t="s">
        <v>30</v>
      </c>
      <c r="D27" s="25">
        <f>D28</f>
        <v>7193248.9500000002</v>
      </c>
      <c r="E27" s="21">
        <f t="shared" si="0"/>
        <v>-173221.69000000041</v>
      </c>
      <c r="F27" s="25">
        <f>F28</f>
        <v>7020027.2599999998</v>
      </c>
    </row>
    <row r="28" spans="1:6" s="6" customFormat="1" ht="18.75" customHeight="1">
      <c r="A28" s="10" t="s">
        <v>31</v>
      </c>
      <c r="B28" s="24" t="s">
        <v>314</v>
      </c>
      <c r="C28" s="24" t="s">
        <v>32</v>
      </c>
      <c r="D28" s="25">
        <v>7193248.9500000002</v>
      </c>
      <c r="E28" s="21">
        <f t="shared" si="0"/>
        <v>-173221.69000000041</v>
      </c>
      <c r="F28" s="25">
        <v>7020027.2599999998</v>
      </c>
    </row>
    <row r="29" spans="1:6" s="6" customFormat="1" ht="33" customHeight="1" outlineLevel="1">
      <c r="A29" s="22" t="s">
        <v>5</v>
      </c>
      <c r="B29" s="24" t="s">
        <v>6</v>
      </c>
      <c r="C29" s="24"/>
      <c r="D29" s="26">
        <f>D30+D42</f>
        <v>250000</v>
      </c>
      <c r="E29" s="21">
        <f t="shared" si="0"/>
        <v>-81925.070000000007</v>
      </c>
      <c r="F29" s="26">
        <f>F30+F42</f>
        <v>168074.93</v>
      </c>
    </row>
    <row r="30" spans="1:6" s="6" customFormat="1" ht="30" outlineLevel="2">
      <c r="A30" s="22" t="s">
        <v>7</v>
      </c>
      <c r="B30" s="24" t="s">
        <v>8</v>
      </c>
      <c r="C30" s="24"/>
      <c r="D30" s="26">
        <f>D34+D39+D31</f>
        <v>250000</v>
      </c>
      <c r="E30" s="21">
        <f t="shared" si="0"/>
        <v>-81925.070000000007</v>
      </c>
      <c r="F30" s="26">
        <f>F34+F39+F31</f>
        <v>168074.93</v>
      </c>
    </row>
    <row r="31" spans="1:6" s="12" customFormat="1" ht="48.75" customHeight="1" outlineLevel="2">
      <c r="A31" s="27" t="s">
        <v>370</v>
      </c>
      <c r="B31" s="24" t="s">
        <v>371</v>
      </c>
      <c r="C31" s="24"/>
      <c r="D31" s="26">
        <f>D32</f>
        <v>50000</v>
      </c>
      <c r="E31" s="21">
        <f t="shared" si="0"/>
        <v>-50000</v>
      </c>
      <c r="F31" s="26">
        <f>F32</f>
        <v>0</v>
      </c>
    </row>
    <row r="32" spans="1:6" s="6" customFormat="1" ht="30" outlineLevel="2">
      <c r="A32" s="22" t="s">
        <v>11</v>
      </c>
      <c r="B32" s="24" t="s">
        <v>371</v>
      </c>
      <c r="C32" s="24" t="s">
        <v>12</v>
      </c>
      <c r="D32" s="26">
        <f>D33</f>
        <v>50000</v>
      </c>
      <c r="E32" s="21">
        <f t="shared" si="0"/>
        <v>-50000</v>
      </c>
      <c r="F32" s="26">
        <f>F33</f>
        <v>0</v>
      </c>
    </row>
    <row r="33" spans="1:6" s="6" customFormat="1" ht="30" outlineLevel="2">
      <c r="A33" s="22" t="s">
        <v>13</v>
      </c>
      <c r="B33" s="24" t="s">
        <v>371</v>
      </c>
      <c r="C33" s="24" t="s">
        <v>14</v>
      </c>
      <c r="D33" s="26">
        <v>50000</v>
      </c>
      <c r="E33" s="21">
        <f t="shared" si="0"/>
        <v>-50000</v>
      </c>
      <c r="F33" s="26">
        <v>0</v>
      </c>
    </row>
    <row r="34" spans="1:6" s="6" customFormat="1" outlineLevel="3">
      <c r="A34" s="22" t="s">
        <v>9</v>
      </c>
      <c r="B34" s="24" t="s">
        <v>10</v>
      </c>
      <c r="C34" s="24"/>
      <c r="D34" s="26">
        <f>D35+D37</f>
        <v>100000</v>
      </c>
      <c r="E34" s="21">
        <f t="shared" si="0"/>
        <v>-20636.62000000001</v>
      </c>
      <c r="F34" s="26">
        <f>F35+F37</f>
        <v>79363.37999999999</v>
      </c>
    </row>
    <row r="35" spans="1:6" s="6" customFormat="1" ht="21.75" customHeight="1" outlineLevel="4">
      <c r="A35" s="22" t="s">
        <v>11</v>
      </c>
      <c r="B35" s="24" t="s">
        <v>10</v>
      </c>
      <c r="C35" s="24" t="s">
        <v>12</v>
      </c>
      <c r="D35" s="26">
        <f>D36</f>
        <v>94927.77</v>
      </c>
      <c r="E35" s="21">
        <f t="shared" si="0"/>
        <v>-20636.62000000001</v>
      </c>
      <c r="F35" s="26">
        <f>F36</f>
        <v>74291.149999999994</v>
      </c>
    </row>
    <row r="36" spans="1:6" s="6" customFormat="1" ht="30" outlineLevel="5">
      <c r="A36" s="22" t="s">
        <v>13</v>
      </c>
      <c r="B36" s="24" t="s">
        <v>10</v>
      </c>
      <c r="C36" s="24" t="s">
        <v>14</v>
      </c>
      <c r="D36" s="26">
        <v>94927.77</v>
      </c>
      <c r="E36" s="21">
        <f t="shared" si="0"/>
        <v>-20636.62000000001</v>
      </c>
      <c r="F36" s="26">
        <v>74291.149999999994</v>
      </c>
    </row>
    <row r="37" spans="1:6" s="6" customFormat="1" outlineLevel="5">
      <c r="A37" s="10" t="s">
        <v>29</v>
      </c>
      <c r="B37" s="24" t="s">
        <v>10</v>
      </c>
      <c r="C37" s="24" t="s">
        <v>30</v>
      </c>
      <c r="D37" s="26">
        <f>D38</f>
        <v>5072.2299999999996</v>
      </c>
      <c r="E37" s="21">
        <f t="shared" si="0"/>
        <v>0</v>
      </c>
      <c r="F37" s="26">
        <f>F38</f>
        <v>5072.2299999999996</v>
      </c>
    </row>
    <row r="38" spans="1:6" s="6" customFormat="1" outlineLevel="5">
      <c r="A38" s="10" t="s">
        <v>31</v>
      </c>
      <c r="B38" s="24" t="s">
        <v>10</v>
      </c>
      <c r="C38" s="24" t="s">
        <v>32</v>
      </c>
      <c r="D38" s="26">
        <v>5072.2299999999996</v>
      </c>
      <c r="E38" s="21">
        <f t="shared" si="0"/>
        <v>0</v>
      </c>
      <c r="F38" s="26">
        <v>5072.2299999999996</v>
      </c>
    </row>
    <row r="39" spans="1:6" s="6" customFormat="1" ht="21.75" customHeight="1" outlineLevel="5">
      <c r="A39" s="28" t="s">
        <v>285</v>
      </c>
      <c r="B39" s="29" t="s">
        <v>273</v>
      </c>
      <c r="C39" s="24"/>
      <c r="D39" s="26">
        <f>D40</f>
        <v>100000</v>
      </c>
      <c r="E39" s="21">
        <f t="shared" si="0"/>
        <v>-11288.449999999997</v>
      </c>
      <c r="F39" s="26">
        <f>F40</f>
        <v>88711.55</v>
      </c>
    </row>
    <row r="40" spans="1:6" s="6" customFormat="1" outlineLevel="5">
      <c r="A40" s="22" t="s">
        <v>29</v>
      </c>
      <c r="B40" s="29" t="s">
        <v>273</v>
      </c>
      <c r="C40" s="24" t="s">
        <v>30</v>
      </c>
      <c r="D40" s="26">
        <f>D41</f>
        <v>100000</v>
      </c>
      <c r="E40" s="21">
        <f t="shared" si="0"/>
        <v>-11288.449999999997</v>
      </c>
      <c r="F40" s="26">
        <f>F41</f>
        <v>88711.55</v>
      </c>
    </row>
    <row r="41" spans="1:6" s="6" customFormat="1" ht="35.25" customHeight="1" outlineLevel="5">
      <c r="A41" s="22" t="s">
        <v>236</v>
      </c>
      <c r="B41" s="29" t="s">
        <v>273</v>
      </c>
      <c r="C41" s="24" t="s">
        <v>235</v>
      </c>
      <c r="D41" s="26">
        <v>100000</v>
      </c>
      <c r="E41" s="21">
        <f t="shared" si="0"/>
        <v>-11288.449999999997</v>
      </c>
      <c r="F41" s="26">
        <v>88711.55</v>
      </c>
    </row>
    <row r="42" spans="1:6" s="6" customFormat="1" ht="45" hidden="1" outlineLevel="2">
      <c r="A42" s="22" t="s">
        <v>15</v>
      </c>
      <c r="B42" s="24" t="s">
        <v>16</v>
      </c>
      <c r="C42" s="24"/>
      <c r="D42" s="26">
        <f>D43</f>
        <v>0</v>
      </c>
      <c r="E42" s="21">
        <f t="shared" si="0"/>
        <v>0</v>
      </c>
      <c r="F42" s="26">
        <f>F43</f>
        <v>0</v>
      </c>
    </row>
    <row r="43" spans="1:6" s="6" customFormat="1" ht="35.25" hidden="1" customHeight="1" outlineLevel="3">
      <c r="A43" s="22" t="s">
        <v>17</v>
      </c>
      <c r="B43" s="24" t="s">
        <v>18</v>
      </c>
      <c r="C43" s="24"/>
      <c r="D43" s="26">
        <f>D44</f>
        <v>0</v>
      </c>
      <c r="E43" s="21">
        <f t="shared" si="0"/>
        <v>0</v>
      </c>
      <c r="F43" s="26">
        <f>F44</f>
        <v>0</v>
      </c>
    </row>
    <row r="44" spans="1:6" s="6" customFormat="1" ht="30" hidden="1" outlineLevel="4">
      <c r="A44" s="22" t="s">
        <v>11</v>
      </c>
      <c r="B44" s="24" t="s">
        <v>18</v>
      </c>
      <c r="C44" s="24" t="s">
        <v>12</v>
      </c>
      <c r="D44" s="26">
        <f>D45</f>
        <v>0</v>
      </c>
      <c r="E44" s="21">
        <f t="shared" si="0"/>
        <v>0</v>
      </c>
      <c r="F44" s="26">
        <f>F45</f>
        <v>0</v>
      </c>
    </row>
    <row r="45" spans="1:6" s="6" customFormat="1" ht="30" hidden="1" outlineLevel="5">
      <c r="A45" s="22" t="s">
        <v>13</v>
      </c>
      <c r="B45" s="24" t="s">
        <v>18</v>
      </c>
      <c r="C45" s="24" t="s">
        <v>14</v>
      </c>
      <c r="D45" s="26"/>
      <c r="E45" s="21">
        <f t="shared" si="0"/>
        <v>0</v>
      </c>
      <c r="F45" s="26"/>
    </row>
    <row r="46" spans="1:6" s="6" customFormat="1" ht="28.5" collapsed="1">
      <c r="A46" s="18" t="s">
        <v>19</v>
      </c>
      <c r="B46" s="19" t="s">
        <v>20</v>
      </c>
      <c r="C46" s="19"/>
      <c r="D46" s="20">
        <f>D47+D64+D72</f>
        <v>71098838.129999995</v>
      </c>
      <c r="E46" s="21">
        <f t="shared" si="0"/>
        <v>-23864553.049999997</v>
      </c>
      <c r="F46" s="20">
        <f>F47+F64+F72</f>
        <v>47234285.079999998</v>
      </c>
    </row>
    <row r="47" spans="1:6" s="6" customFormat="1" ht="33.75" customHeight="1" outlineLevel="1">
      <c r="A47" s="22" t="s">
        <v>21</v>
      </c>
      <c r="B47" s="24" t="s">
        <v>22</v>
      </c>
      <c r="C47" s="24"/>
      <c r="D47" s="26">
        <f>D48+D58</f>
        <v>1900000</v>
      </c>
      <c r="E47" s="21">
        <f t="shared" si="0"/>
        <v>33788.080000000075</v>
      </c>
      <c r="F47" s="26">
        <f>F48+F58</f>
        <v>1933788.08</v>
      </c>
    </row>
    <row r="48" spans="1:6" s="6" customFormat="1" ht="48.75" hidden="1" customHeight="1" outlineLevel="2">
      <c r="A48" s="22" t="s">
        <v>249</v>
      </c>
      <c r="B48" s="24" t="s">
        <v>23</v>
      </c>
      <c r="C48" s="24"/>
      <c r="D48" s="26">
        <f>D49+D52+D55</f>
        <v>0</v>
      </c>
      <c r="E48" s="21">
        <f t="shared" si="0"/>
        <v>0</v>
      </c>
      <c r="F48" s="26">
        <f>F49+F52+F55</f>
        <v>0</v>
      </c>
    </row>
    <row r="49" spans="1:6" s="6" customFormat="1" ht="33" hidden="1" customHeight="1" outlineLevel="3">
      <c r="A49" s="22" t="s">
        <v>251</v>
      </c>
      <c r="B49" s="24" t="s">
        <v>24</v>
      </c>
      <c r="C49" s="24"/>
      <c r="D49" s="26">
        <f>D50</f>
        <v>0</v>
      </c>
      <c r="E49" s="21">
        <f t="shared" si="0"/>
        <v>0</v>
      </c>
      <c r="F49" s="26">
        <f>F50</f>
        <v>0</v>
      </c>
    </row>
    <row r="50" spans="1:6" s="6" customFormat="1" ht="30" hidden="1" outlineLevel="4">
      <c r="A50" s="22" t="s">
        <v>11</v>
      </c>
      <c r="B50" s="24" t="s">
        <v>24</v>
      </c>
      <c r="C50" s="24" t="s">
        <v>12</v>
      </c>
      <c r="D50" s="26">
        <f>D51</f>
        <v>0</v>
      </c>
      <c r="E50" s="21">
        <f t="shared" si="0"/>
        <v>0</v>
      </c>
      <c r="F50" s="26">
        <f>F51</f>
        <v>0</v>
      </c>
    </row>
    <row r="51" spans="1:6" s="6" customFormat="1" ht="30" hidden="1" outlineLevel="5">
      <c r="A51" s="22" t="s">
        <v>13</v>
      </c>
      <c r="B51" s="24" t="s">
        <v>24</v>
      </c>
      <c r="C51" s="24" t="s">
        <v>14</v>
      </c>
      <c r="D51" s="26"/>
      <c r="E51" s="21">
        <f t="shared" si="0"/>
        <v>0</v>
      </c>
      <c r="F51" s="26"/>
    </row>
    <row r="52" spans="1:6" s="6" customFormat="1" ht="30" hidden="1" outlineLevel="3">
      <c r="A52" s="22" t="s">
        <v>25</v>
      </c>
      <c r="B52" s="24" t="s">
        <v>26</v>
      </c>
      <c r="C52" s="24"/>
      <c r="D52" s="26">
        <f>D53</f>
        <v>0</v>
      </c>
      <c r="E52" s="21">
        <f t="shared" si="0"/>
        <v>0</v>
      </c>
      <c r="F52" s="26">
        <f>F53</f>
        <v>0</v>
      </c>
    </row>
    <row r="53" spans="1:6" s="6" customFormat="1" ht="30" hidden="1" outlineLevel="4">
      <c r="A53" s="22" t="s">
        <v>11</v>
      </c>
      <c r="B53" s="24" t="s">
        <v>26</v>
      </c>
      <c r="C53" s="24" t="s">
        <v>12</v>
      </c>
      <c r="D53" s="26">
        <f>D54</f>
        <v>0</v>
      </c>
      <c r="E53" s="21">
        <f t="shared" si="0"/>
        <v>0</v>
      </c>
      <c r="F53" s="26">
        <f>F54</f>
        <v>0</v>
      </c>
    </row>
    <row r="54" spans="1:6" s="6" customFormat="1" ht="30" hidden="1" outlineLevel="5">
      <c r="A54" s="22" t="s">
        <v>13</v>
      </c>
      <c r="B54" s="24" t="s">
        <v>26</v>
      </c>
      <c r="C54" s="24" t="s">
        <v>14</v>
      </c>
      <c r="D54" s="26"/>
      <c r="E54" s="21">
        <f t="shared" si="0"/>
        <v>0</v>
      </c>
      <c r="F54" s="26"/>
    </row>
    <row r="55" spans="1:6" s="6" customFormat="1" ht="30" hidden="1" outlineLevel="3">
      <c r="A55" s="30" t="s">
        <v>27</v>
      </c>
      <c r="B55" s="31" t="s">
        <v>28</v>
      </c>
      <c r="C55" s="31"/>
      <c r="D55" s="26">
        <f>D56</f>
        <v>0</v>
      </c>
      <c r="E55" s="21">
        <f t="shared" si="0"/>
        <v>0</v>
      </c>
      <c r="F55" s="26">
        <f>F56</f>
        <v>0</v>
      </c>
    </row>
    <row r="56" spans="1:6" s="6" customFormat="1" hidden="1" outlineLevel="4">
      <c r="A56" s="30" t="s">
        <v>29</v>
      </c>
      <c r="B56" s="31" t="s">
        <v>28</v>
      </c>
      <c r="C56" s="31" t="s">
        <v>30</v>
      </c>
      <c r="D56" s="26">
        <f>D57</f>
        <v>0</v>
      </c>
      <c r="E56" s="21">
        <f t="shared" si="0"/>
        <v>0</v>
      </c>
      <c r="F56" s="26">
        <f>F57</f>
        <v>0</v>
      </c>
    </row>
    <row r="57" spans="1:6" s="6" customFormat="1" hidden="1" outlineLevel="5">
      <c r="A57" s="30" t="s">
        <v>31</v>
      </c>
      <c r="B57" s="31" t="s">
        <v>28</v>
      </c>
      <c r="C57" s="31" t="s">
        <v>32</v>
      </c>
      <c r="D57" s="26"/>
      <c r="E57" s="21">
        <f t="shared" si="0"/>
        <v>0</v>
      </c>
      <c r="F57" s="26"/>
    </row>
    <row r="58" spans="1:6" s="6" customFormat="1" ht="20.25" customHeight="1" outlineLevel="2" collapsed="1">
      <c r="A58" s="22" t="s">
        <v>33</v>
      </c>
      <c r="B58" s="24" t="s">
        <v>34</v>
      </c>
      <c r="C58" s="24"/>
      <c r="D58" s="26">
        <f>D59</f>
        <v>1900000</v>
      </c>
      <c r="E58" s="21">
        <f t="shared" si="0"/>
        <v>33788.080000000075</v>
      </c>
      <c r="F58" s="26">
        <f>F59</f>
        <v>1933788.08</v>
      </c>
    </row>
    <row r="59" spans="1:6" s="6" customFormat="1" ht="30" outlineLevel="3">
      <c r="A59" s="22" t="s">
        <v>35</v>
      </c>
      <c r="B59" s="24" t="s">
        <v>36</v>
      </c>
      <c r="C59" s="24"/>
      <c r="D59" s="26">
        <f>D60+D62</f>
        <v>1900000</v>
      </c>
      <c r="E59" s="21">
        <f t="shared" si="0"/>
        <v>33788.080000000075</v>
      </c>
      <c r="F59" s="26">
        <f>F60+F62</f>
        <v>1933788.08</v>
      </c>
    </row>
    <row r="60" spans="1:6" s="6" customFormat="1" ht="18" customHeight="1" outlineLevel="4">
      <c r="A60" s="22" t="s">
        <v>11</v>
      </c>
      <c r="B60" s="24" t="s">
        <v>36</v>
      </c>
      <c r="C60" s="24" t="s">
        <v>12</v>
      </c>
      <c r="D60" s="26">
        <f>D61</f>
        <v>1899180.27</v>
      </c>
      <c r="E60" s="21">
        <f t="shared" si="0"/>
        <v>34597.729999999981</v>
      </c>
      <c r="F60" s="26">
        <f>F61</f>
        <v>1933778</v>
      </c>
    </row>
    <row r="61" spans="1:6" s="6" customFormat="1" ht="30" outlineLevel="5">
      <c r="A61" s="22" t="s">
        <v>13</v>
      </c>
      <c r="B61" s="24" t="s">
        <v>36</v>
      </c>
      <c r="C61" s="24" t="s">
        <v>14</v>
      </c>
      <c r="D61" s="26">
        <v>1899180.27</v>
      </c>
      <c r="E61" s="21">
        <f t="shared" si="0"/>
        <v>34597.729999999981</v>
      </c>
      <c r="F61" s="26">
        <v>1933778</v>
      </c>
    </row>
    <row r="62" spans="1:6" s="6" customFormat="1" outlineLevel="5">
      <c r="A62" s="22" t="s">
        <v>29</v>
      </c>
      <c r="B62" s="24" t="s">
        <v>36</v>
      </c>
      <c r="C62" s="24" t="s">
        <v>30</v>
      </c>
      <c r="D62" s="26">
        <f>D63</f>
        <v>819.73</v>
      </c>
      <c r="E62" s="21">
        <f t="shared" si="0"/>
        <v>-809.65</v>
      </c>
      <c r="F62" s="26">
        <f>F63</f>
        <v>10.08</v>
      </c>
    </row>
    <row r="63" spans="1:6" s="6" customFormat="1" outlineLevel="5">
      <c r="A63" s="22" t="s">
        <v>31</v>
      </c>
      <c r="B63" s="24" t="s">
        <v>36</v>
      </c>
      <c r="C63" s="24" t="s">
        <v>32</v>
      </c>
      <c r="D63" s="26">
        <v>819.73</v>
      </c>
      <c r="E63" s="21">
        <f t="shared" si="0"/>
        <v>-809.65</v>
      </c>
      <c r="F63" s="26">
        <v>10.08</v>
      </c>
    </row>
    <row r="64" spans="1:6" s="6" customFormat="1" ht="30" outlineLevel="1">
      <c r="A64" s="22" t="s">
        <v>37</v>
      </c>
      <c r="B64" s="24" t="s">
        <v>38</v>
      </c>
      <c r="C64" s="24"/>
      <c r="D64" s="26">
        <f>D65</f>
        <v>5087250</v>
      </c>
      <c r="E64" s="21">
        <f t="shared" si="0"/>
        <v>-362250</v>
      </c>
      <c r="F64" s="26">
        <f>F65</f>
        <v>4725000</v>
      </c>
    </row>
    <row r="65" spans="1:6" s="6" customFormat="1" ht="32.25" customHeight="1" outlineLevel="2">
      <c r="A65" s="22" t="s">
        <v>39</v>
      </c>
      <c r="B65" s="24" t="s">
        <v>40</v>
      </c>
      <c r="C65" s="24"/>
      <c r="D65" s="26">
        <f>D66+D69</f>
        <v>5087250</v>
      </c>
      <c r="E65" s="21">
        <f t="shared" si="0"/>
        <v>-362250</v>
      </c>
      <c r="F65" s="26">
        <f>F66+F69</f>
        <v>4725000</v>
      </c>
    </row>
    <row r="66" spans="1:6" s="6" customFormat="1" ht="36.75" customHeight="1" outlineLevel="2">
      <c r="A66" s="22" t="s">
        <v>231</v>
      </c>
      <c r="B66" s="24" t="s">
        <v>232</v>
      </c>
      <c r="C66" s="24"/>
      <c r="D66" s="26">
        <f>D67</f>
        <v>362250</v>
      </c>
      <c r="E66" s="21">
        <f t="shared" si="0"/>
        <v>-362250</v>
      </c>
      <c r="F66" s="26">
        <f>F67</f>
        <v>0</v>
      </c>
    </row>
    <row r="67" spans="1:6" s="6" customFormat="1" ht="19.5" customHeight="1" outlineLevel="2">
      <c r="A67" s="22" t="s">
        <v>43</v>
      </c>
      <c r="B67" s="24" t="s">
        <v>232</v>
      </c>
      <c r="C67" s="24" t="s">
        <v>44</v>
      </c>
      <c r="D67" s="26">
        <f>D68</f>
        <v>362250</v>
      </c>
      <c r="E67" s="21">
        <f t="shared" si="0"/>
        <v>-362250</v>
      </c>
      <c r="F67" s="26">
        <f>F68</f>
        <v>0</v>
      </c>
    </row>
    <row r="68" spans="1:6" s="6" customFormat="1" ht="17.25" customHeight="1" outlineLevel="2">
      <c r="A68" s="22" t="s">
        <v>45</v>
      </c>
      <c r="B68" s="24" t="s">
        <v>232</v>
      </c>
      <c r="C68" s="24" t="s">
        <v>46</v>
      </c>
      <c r="D68" s="26">
        <v>362250</v>
      </c>
      <c r="E68" s="21">
        <f t="shared" si="0"/>
        <v>-362250</v>
      </c>
      <c r="F68" s="26">
        <v>0</v>
      </c>
    </row>
    <row r="69" spans="1:6" s="6" customFormat="1" ht="18" customHeight="1" outlineLevel="3">
      <c r="A69" s="22" t="s">
        <v>41</v>
      </c>
      <c r="B69" s="24" t="s">
        <v>42</v>
      </c>
      <c r="C69" s="24"/>
      <c r="D69" s="26">
        <f>D70</f>
        <v>4725000</v>
      </c>
      <c r="E69" s="21">
        <f t="shared" si="0"/>
        <v>0</v>
      </c>
      <c r="F69" s="26">
        <f>F70</f>
        <v>4725000</v>
      </c>
    </row>
    <row r="70" spans="1:6" s="6" customFormat="1" ht="16.5" customHeight="1" outlineLevel="4">
      <c r="A70" s="22" t="s">
        <v>43</v>
      </c>
      <c r="B70" s="24" t="s">
        <v>42</v>
      </c>
      <c r="C70" s="24" t="s">
        <v>44</v>
      </c>
      <c r="D70" s="26">
        <f>D71</f>
        <v>4725000</v>
      </c>
      <c r="E70" s="21">
        <f t="shared" si="0"/>
        <v>0</v>
      </c>
      <c r="F70" s="26">
        <f>F71</f>
        <v>4725000</v>
      </c>
    </row>
    <row r="71" spans="1:6" s="6" customFormat="1" ht="18" customHeight="1" outlineLevel="5">
      <c r="A71" s="22" t="s">
        <v>45</v>
      </c>
      <c r="B71" s="24" t="s">
        <v>42</v>
      </c>
      <c r="C71" s="24" t="s">
        <v>46</v>
      </c>
      <c r="D71" s="26">
        <v>4725000</v>
      </c>
      <c r="E71" s="21">
        <f t="shared" si="0"/>
        <v>0</v>
      </c>
      <c r="F71" s="26">
        <v>4725000</v>
      </c>
    </row>
    <row r="72" spans="1:6" s="6" customFormat="1" ht="30" outlineLevel="1">
      <c r="A72" s="22" t="s">
        <v>47</v>
      </c>
      <c r="B72" s="24" t="s">
        <v>48</v>
      </c>
      <c r="C72" s="24"/>
      <c r="D72" s="26">
        <f>D81</f>
        <v>64111588.130000003</v>
      </c>
      <c r="E72" s="21">
        <f t="shared" si="0"/>
        <v>-23536091.130000003</v>
      </c>
      <c r="F72" s="26">
        <f>F81</f>
        <v>40575497</v>
      </c>
    </row>
    <row r="73" spans="1:6" s="6" customFormat="1" hidden="1" outlineLevel="2">
      <c r="A73" s="22" t="s">
        <v>49</v>
      </c>
      <c r="B73" s="24" t="s">
        <v>50</v>
      </c>
      <c r="C73" s="24"/>
      <c r="D73" s="26"/>
      <c r="E73" s="21">
        <f t="shared" si="0"/>
        <v>0</v>
      </c>
      <c r="F73" s="26"/>
    </row>
    <row r="74" spans="1:6" s="6" customFormat="1" hidden="1" outlineLevel="3">
      <c r="A74" s="22" t="s">
        <v>51</v>
      </c>
      <c r="B74" s="24" t="s">
        <v>52</v>
      </c>
      <c r="C74" s="24"/>
      <c r="D74" s="26"/>
      <c r="E74" s="21">
        <f t="shared" si="0"/>
        <v>0</v>
      </c>
      <c r="F74" s="26"/>
    </row>
    <row r="75" spans="1:6" s="6" customFormat="1" ht="30" hidden="1" outlineLevel="4">
      <c r="A75" s="22" t="s">
        <v>11</v>
      </c>
      <c r="B75" s="24" t="s">
        <v>52</v>
      </c>
      <c r="C75" s="24" t="s">
        <v>12</v>
      </c>
      <c r="D75" s="26"/>
      <c r="E75" s="21">
        <f t="shared" si="0"/>
        <v>0</v>
      </c>
      <c r="F75" s="26"/>
    </row>
    <row r="76" spans="1:6" s="6" customFormat="1" ht="30" hidden="1" outlineLevel="5">
      <c r="A76" s="22" t="s">
        <v>13</v>
      </c>
      <c r="B76" s="24" t="s">
        <v>52</v>
      </c>
      <c r="C76" s="24" t="s">
        <v>14</v>
      </c>
      <c r="D76" s="26">
        <v>0</v>
      </c>
      <c r="E76" s="21">
        <f t="shared" si="0"/>
        <v>0</v>
      </c>
      <c r="F76" s="26">
        <v>0</v>
      </c>
    </row>
    <row r="77" spans="1:6" s="6" customFormat="1" hidden="1" outlineLevel="5">
      <c r="A77" s="22" t="s">
        <v>49</v>
      </c>
      <c r="B77" s="24" t="s">
        <v>50</v>
      </c>
      <c r="C77" s="24"/>
      <c r="D77" s="26">
        <f>D78</f>
        <v>0</v>
      </c>
      <c r="E77" s="21">
        <f t="shared" si="0"/>
        <v>0</v>
      </c>
      <c r="F77" s="26">
        <f>F78</f>
        <v>0</v>
      </c>
    </row>
    <row r="78" spans="1:6" s="6" customFormat="1" hidden="1" outlineLevel="5">
      <c r="A78" s="22" t="s">
        <v>51</v>
      </c>
      <c r="B78" s="24" t="s">
        <v>52</v>
      </c>
      <c r="C78" s="24"/>
      <c r="D78" s="26">
        <f>D79</f>
        <v>0</v>
      </c>
      <c r="E78" s="21">
        <f t="shared" si="0"/>
        <v>0</v>
      </c>
      <c r="F78" s="26">
        <f>F79</f>
        <v>0</v>
      </c>
    </row>
    <row r="79" spans="1:6" s="6" customFormat="1" ht="20.25" hidden="1" customHeight="1" outlineLevel="5">
      <c r="A79" s="22" t="s">
        <v>11</v>
      </c>
      <c r="B79" s="24" t="s">
        <v>52</v>
      </c>
      <c r="C79" s="24" t="s">
        <v>12</v>
      </c>
      <c r="D79" s="26">
        <f>D80</f>
        <v>0</v>
      </c>
      <c r="E79" s="21">
        <f t="shared" si="0"/>
        <v>0</v>
      </c>
      <c r="F79" s="26">
        <f>F80</f>
        <v>0</v>
      </c>
    </row>
    <row r="80" spans="1:6" s="6" customFormat="1" ht="30" hidden="1" outlineLevel="5">
      <c r="A80" s="22" t="s">
        <v>13</v>
      </c>
      <c r="B80" s="24" t="s">
        <v>52</v>
      </c>
      <c r="C80" s="24" t="s">
        <v>14</v>
      </c>
      <c r="D80" s="26"/>
      <c r="E80" s="21">
        <f t="shared" ref="E80:E140" si="1">F80-D80</f>
        <v>0</v>
      </c>
      <c r="F80" s="26"/>
    </row>
    <row r="81" spans="1:6" s="6" customFormat="1" outlineLevel="2" collapsed="1">
      <c r="A81" s="32" t="s">
        <v>375</v>
      </c>
      <c r="B81" s="24" t="s">
        <v>374</v>
      </c>
      <c r="C81" s="24"/>
      <c r="D81" s="26">
        <f>D82+D85+D88</f>
        <v>64111588.130000003</v>
      </c>
      <c r="E81" s="21">
        <f t="shared" si="1"/>
        <v>-23536091.130000003</v>
      </c>
      <c r="F81" s="26">
        <f>F82+F85+F88</f>
        <v>40575497</v>
      </c>
    </row>
    <row r="82" spans="1:6" s="6" customFormat="1" ht="31.5" customHeight="1" outlineLevel="3">
      <c r="A82" s="22" t="s">
        <v>378</v>
      </c>
      <c r="B82" s="24" t="s">
        <v>377</v>
      </c>
      <c r="C82" s="24"/>
      <c r="D82" s="26">
        <f>D83</f>
        <v>64111588.130000003</v>
      </c>
      <c r="E82" s="21">
        <f t="shared" si="1"/>
        <v>-35028692.210000001</v>
      </c>
      <c r="F82" s="26">
        <f>F83</f>
        <v>29082895.920000002</v>
      </c>
    </row>
    <row r="83" spans="1:6" s="6" customFormat="1" outlineLevel="4">
      <c r="A83" s="22" t="s">
        <v>53</v>
      </c>
      <c r="B83" s="24" t="s">
        <v>377</v>
      </c>
      <c r="C83" s="24" t="s">
        <v>54</v>
      </c>
      <c r="D83" s="26">
        <f>D84</f>
        <v>64111588.130000003</v>
      </c>
      <c r="E83" s="21">
        <f t="shared" si="1"/>
        <v>-35028692.210000001</v>
      </c>
      <c r="F83" s="26">
        <f>F84</f>
        <v>29082895.920000002</v>
      </c>
    </row>
    <row r="84" spans="1:6" s="6" customFormat="1" outlineLevel="5">
      <c r="A84" s="22" t="s">
        <v>55</v>
      </c>
      <c r="B84" s="24" t="s">
        <v>377</v>
      </c>
      <c r="C84" s="24" t="s">
        <v>56</v>
      </c>
      <c r="D84" s="26">
        <v>64111588.130000003</v>
      </c>
      <c r="E84" s="21">
        <f t="shared" si="1"/>
        <v>-35028692.210000001</v>
      </c>
      <c r="F84" s="26">
        <v>29082895.920000002</v>
      </c>
    </row>
    <row r="85" spans="1:6" s="6" customFormat="1" ht="30" customHeight="1" outlineLevel="5">
      <c r="A85" s="22" t="s">
        <v>380</v>
      </c>
      <c r="B85" s="24" t="s">
        <v>379</v>
      </c>
      <c r="C85" s="24"/>
      <c r="D85" s="26">
        <f>D86</f>
        <v>0</v>
      </c>
      <c r="E85" s="21">
        <f t="shared" si="1"/>
        <v>2180833.5</v>
      </c>
      <c r="F85" s="26">
        <f>F86</f>
        <v>2180833.5</v>
      </c>
    </row>
    <row r="86" spans="1:6" s="6" customFormat="1" outlineLevel="5">
      <c r="A86" s="22" t="s">
        <v>53</v>
      </c>
      <c r="B86" s="24" t="s">
        <v>379</v>
      </c>
      <c r="C86" s="24" t="s">
        <v>54</v>
      </c>
      <c r="D86" s="26">
        <f>D87</f>
        <v>0</v>
      </c>
      <c r="E86" s="21">
        <f t="shared" si="1"/>
        <v>2180833.5</v>
      </c>
      <c r="F86" s="26">
        <f>F87</f>
        <v>2180833.5</v>
      </c>
    </row>
    <row r="87" spans="1:6" s="6" customFormat="1" outlineLevel="5">
      <c r="A87" s="22" t="s">
        <v>55</v>
      </c>
      <c r="B87" s="24" t="s">
        <v>379</v>
      </c>
      <c r="C87" s="24" t="s">
        <v>56</v>
      </c>
      <c r="D87" s="26"/>
      <c r="E87" s="21">
        <f t="shared" si="1"/>
        <v>2180833.5</v>
      </c>
      <c r="F87" s="26">
        <v>2180833.5</v>
      </c>
    </row>
    <row r="88" spans="1:6" s="6" customFormat="1" ht="18" customHeight="1" outlineLevel="3">
      <c r="A88" s="22" t="s">
        <v>376</v>
      </c>
      <c r="B88" s="24" t="s">
        <v>381</v>
      </c>
      <c r="C88" s="24"/>
      <c r="D88" s="26">
        <f>D89</f>
        <v>0</v>
      </c>
      <c r="E88" s="21">
        <f t="shared" si="1"/>
        <v>9311767.5800000001</v>
      </c>
      <c r="F88" s="26">
        <f>F89</f>
        <v>9311767.5800000001</v>
      </c>
    </row>
    <row r="89" spans="1:6" s="6" customFormat="1" outlineLevel="4">
      <c r="A89" s="22" t="s">
        <v>53</v>
      </c>
      <c r="B89" s="24" t="s">
        <v>381</v>
      </c>
      <c r="C89" s="24" t="s">
        <v>54</v>
      </c>
      <c r="D89" s="26">
        <f>D90</f>
        <v>0</v>
      </c>
      <c r="E89" s="21">
        <f t="shared" si="1"/>
        <v>9311767.5800000001</v>
      </c>
      <c r="F89" s="26">
        <f>F90</f>
        <v>9311767.5800000001</v>
      </c>
    </row>
    <row r="90" spans="1:6" s="6" customFormat="1" outlineLevel="5">
      <c r="A90" s="22" t="s">
        <v>55</v>
      </c>
      <c r="B90" s="24" t="s">
        <v>381</v>
      </c>
      <c r="C90" s="24" t="s">
        <v>56</v>
      </c>
      <c r="D90" s="26"/>
      <c r="E90" s="21">
        <f t="shared" si="1"/>
        <v>9311767.5800000001</v>
      </c>
      <c r="F90" s="26">
        <v>9311767.5800000001</v>
      </c>
    </row>
    <row r="91" spans="1:6" s="6" customFormat="1" ht="28.5">
      <c r="A91" s="18" t="s">
        <v>57</v>
      </c>
      <c r="B91" s="19" t="s">
        <v>58</v>
      </c>
      <c r="C91" s="19"/>
      <c r="D91" s="20">
        <f>D92+D122+D130</f>
        <v>152799075.23000002</v>
      </c>
      <c r="E91" s="21">
        <f t="shared" si="1"/>
        <v>11122631.149999976</v>
      </c>
      <c r="F91" s="20">
        <f>F92+F122+F130</f>
        <v>163921706.38</v>
      </c>
    </row>
    <row r="92" spans="1:6" s="6" customFormat="1" outlineLevel="1">
      <c r="A92" s="22" t="s">
        <v>59</v>
      </c>
      <c r="B92" s="24" t="s">
        <v>60</v>
      </c>
      <c r="C92" s="24"/>
      <c r="D92" s="26">
        <f>D93+D100+D104+D108</f>
        <v>37623368.810000002</v>
      </c>
      <c r="E92" s="21">
        <f t="shared" si="1"/>
        <v>-3562363.5200000033</v>
      </c>
      <c r="F92" s="26">
        <f>F93+F100+F104+F108</f>
        <v>34061005.289999999</v>
      </c>
    </row>
    <row r="93" spans="1:6" s="6" customFormat="1" ht="21.75" customHeight="1" outlineLevel="2">
      <c r="A93" s="22" t="s">
        <v>61</v>
      </c>
      <c r="B93" s="24" t="s">
        <v>62</v>
      </c>
      <c r="C93" s="24"/>
      <c r="D93" s="26">
        <f>D94+D97</f>
        <v>629000</v>
      </c>
      <c r="E93" s="21">
        <f t="shared" si="1"/>
        <v>-629000</v>
      </c>
      <c r="F93" s="26">
        <f>F94+F97</f>
        <v>0</v>
      </c>
    </row>
    <row r="94" spans="1:6" s="6" customFormat="1" hidden="1" outlineLevel="3">
      <c r="A94" s="22" t="s">
        <v>63</v>
      </c>
      <c r="B94" s="24" t="s">
        <v>64</v>
      </c>
      <c r="C94" s="24"/>
      <c r="D94" s="26">
        <f>D95</f>
        <v>0</v>
      </c>
      <c r="E94" s="21">
        <f t="shared" si="1"/>
        <v>0</v>
      </c>
      <c r="F94" s="26">
        <f>F95</f>
        <v>0</v>
      </c>
    </row>
    <row r="95" spans="1:6" s="6" customFormat="1" ht="19.5" hidden="1" customHeight="1" outlineLevel="4">
      <c r="A95" s="22" t="s">
        <v>11</v>
      </c>
      <c r="B95" s="24" t="s">
        <v>64</v>
      </c>
      <c r="C95" s="24" t="s">
        <v>12</v>
      </c>
      <c r="D95" s="26">
        <f>D96</f>
        <v>0</v>
      </c>
      <c r="E95" s="21">
        <f t="shared" si="1"/>
        <v>0</v>
      </c>
      <c r="F95" s="26">
        <f>F96</f>
        <v>0</v>
      </c>
    </row>
    <row r="96" spans="1:6" s="6" customFormat="1" ht="30" hidden="1" outlineLevel="5">
      <c r="A96" s="22" t="s">
        <v>13</v>
      </c>
      <c r="B96" s="24" t="s">
        <v>64</v>
      </c>
      <c r="C96" s="24" t="s">
        <v>14</v>
      </c>
      <c r="D96" s="26">
        <v>0</v>
      </c>
      <c r="E96" s="21">
        <f t="shared" si="1"/>
        <v>0</v>
      </c>
      <c r="F96" s="26">
        <v>0</v>
      </c>
    </row>
    <row r="97" spans="1:6" s="6" customFormat="1" outlineLevel="3" collapsed="1">
      <c r="A97" s="22" t="s">
        <v>65</v>
      </c>
      <c r="B97" s="24" t="s">
        <v>66</v>
      </c>
      <c r="C97" s="24"/>
      <c r="D97" s="26">
        <f>D98</f>
        <v>629000</v>
      </c>
      <c r="E97" s="21">
        <f t="shared" si="1"/>
        <v>-629000</v>
      </c>
      <c r="F97" s="26">
        <f>F98</f>
        <v>0</v>
      </c>
    </row>
    <row r="98" spans="1:6" s="6" customFormat="1" ht="18.75" customHeight="1" outlineLevel="4">
      <c r="A98" s="22" t="s">
        <v>11</v>
      </c>
      <c r="B98" s="24" t="s">
        <v>66</v>
      </c>
      <c r="C98" s="24" t="s">
        <v>12</v>
      </c>
      <c r="D98" s="26">
        <f>D99</f>
        <v>629000</v>
      </c>
      <c r="E98" s="21">
        <f t="shared" si="1"/>
        <v>-629000</v>
      </c>
      <c r="F98" s="26">
        <f>F99</f>
        <v>0</v>
      </c>
    </row>
    <row r="99" spans="1:6" s="6" customFormat="1" ht="30" outlineLevel="5">
      <c r="A99" s="22" t="s">
        <v>13</v>
      </c>
      <c r="B99" s="24" t="s">
        <v>66</v>
      </c>
      <c r="C99" s="24" t="s">
        <v>14</v>
      </c>
      <c r="D99" s="26">
        <v>629000</v>
      </c>
      <c r="E99" s="21">
        <f t="shared" si="1"/>
        <v>-629000</v>
      </c>
      <c r="F99" s="26"/>
    </row>
    <row r="100" spans="1:6" s="6" customFormat="1" outlineLevel="2">
      <c r="A100" s="22" t="s">
        <v>67</v>
      </c>
      <c r="B100" s="24" t="s">
        <v>68</v>
      </c>
      <c r="C100" s="24"/>
      <c r="D100" s="26">
        <f>D101</f>
        <v>1603929.3</v>
      </c>
      <c r="E100" s="21">
        <f t="shared" si="1"/>
        <v>-50189.979999999981</v>
      </c>
      <c r="F100" s="26">
        <f>F101</f>
        <v>1553739.32</v>
      </c>
    </row>
    <row r="101" spans="1:6" s="6" customFormat="1" outlineLevel="3">
      <c r="A101" s="22" t="s">
        <v>69</v>
      </c>
      <c r="B101" s="24" t="s">
        <v>70</v>
      </c>
      <c r="C101" s="24"/>
      <c r="D101" s="26">
        <f>D102</f>
        <v>1603929.3</v>
      </c>
      <c r="E101" s="21">
        <f t="shared" si="1"/>
        <v>-50189.979999999981</v>
      </c>
      <c r="F101" s="26">
        <f>F102</f>
        <v>1553739.32</v>
      </c>
    </row>
    <row r="102" spans="1:6" s="6" customFormat="1" ht="19.5" customHeight="1" outlineLevel="4">
      <c r="A102" s="22" t="s">
        <v>11</v>
      </c>
      <c r="B102" s="24" t="s">
        <v>70</v>
      </c>
      <c r="C102" s="24" t="s">
        <v>12</v>
      </c>
      <c r="D102" s="26">
        <f>D103</f>
        <v>1603929.3</v>
      </c>
      <c r="E102" s="21">
        <f t="shared" si="1"/>
        <v>-50189.979999999981</v>
      </c>
      <c r="F102" s="26">
        <f>F103</f>
        <v>1553739.32</v>
      </c>
    </row>
    <row r="103" spans="1:6" s="6" customFormat="1" ht="30" outlineLevel="5">
      <c r="A103" s="22" t="s">
        <v>13</v>
      </c>
      <c r="B103" s="24" t="s">
        <v>70</v>
      </c>
      <c r="C103" s="24" t="s">
        <v>14</v>
      </c>
      <c r="D103" s="26">
        <v>1603929.3</v>
      </c>
      <c r="E103" s="21">
        <f t="shared" si="1"/>
        <v>-50189.979999999981</v>
      </c>
      <c r="F103" s="26">
        <v>1553739.32</v>
      </c>
    </row>
    <row r="104" spans="1:6" s="6" customFormat="1" ht="30" outlineLevel="2">
      <c r="A104" s="22" t="s">
        <v>71</v>
      </c>
      <c r="B104" s="24" t="s">
        <v>72</v>
      </c>
      <c r="C104" s="24"/>
      <c r="D104" s="26">
        <f>D105</f>
        <v>23169964.359999999</v>
      </c>
      <c r="E104" s="21">
        <f t="shared" si="1"/>
        <v>-591175.16999999806</v>
      </c>
      <c r="F104" s="26">
        <f>F105</f>
        <v>22578789.190000001</v>
      </c>
    </row>
    <row r="105" spans="1:6" s="6" customFormat="1" ht="20.25" customHeight="1" outlineLevel="3">
      <c r="A105" s="22" t="s">
        <v>73</v>
      </c>
      <c r="B105" s="24" t="s">
        <v>74</v>
      </c>
      <c r="C105" s="24"/>
      <c r="D105" s="26">
        <f>D106</f>
        <v>23169964.359999999</v>
      </c>
      <c r="E105" s="21">
        <f t="shared" si="1"/>
        <v>-591175.16999999806</v>
      </c>
      <c r="F105" s="26">
        <f>F106</f>
        <v>22578789.190000001</v>
      </c>
    </row>
    <row r="106" spans="1:6" s="6" customFormat="1" ht="20.25" customHeight="1" outlineLevel="4">
      <c r="A106" s="22" t="s">
        <v>11</v>
      </c>
      <c r="B106" s="24" t="s">
        <v>74</v>
      </c>
      <c r="C106" s="24" t="s">
        <v>12</v>
      </c>
      <c r="D106" s="26">
        <f>D107</f>
        <v>23169964.359999999</v>
      </c>
      <c r="E106" s="21">
        <f t="shared" si="1"/>
        <v>-591175.16999999806</v>
      </c>
      <c r="F106" s="26">
        <f>F107</f>
        <v>22578789.190000001</v>
      </c>
    </row>
    <row r="107" spans="1:6" s="6" customFormat="1" ht="30" outlineLevel="5">
      <c r="A107" s="22" t="s">
        <v>13</v>
      </c>
      <c r="B107" s="24" t="s">
        <v>74</v>
      </c>
      <c r="C107" s="24" t="s">
        <v>14</v>
      </c>
      <c r="D107" s="26">
        <v>23169964.359999999</v>
      </c>
      <c r="E107" s="21">
        <f t="shared" si="1"/>
        <v>-591175.16999999806</v>
      </c>
      <c r="F107" s="26">
        <v>22578789.190000001</v>
      </c>
    </row>
    <row r="108" spans="1:6" s="6" customFormat="1" outlineLevel="2">
      <c r="A108" s="22" t="s">
        <v>75</v>
      </c>
      <c r="B108" s="24" t="s">
        <v>76</v>
      </c>
      <c r="C108" s="24"/>
      <c r="D108" s="26">
        <f>D109+D119</f>
        <v>12220475.15</v>
      </c>
      <c r="E108" s="21">
        <f t="shared" si="1"/>
        <v>-2291998.370000001</v>
      </c>
      <c r="F108" s="26">
        <f>F109+F119</f>
        <v>9928476.7799999993</v>
      </c>
    </row>
    <row r="109" spans="1:6" s="6" customFormat="1" outlineLevel="3">
      <c r="A109" s="22" t="s">
        <v>77</v>
      </c>
      <c r="B109" s="24" t="s">
        <v>78</v>
      </c>
      <c r="C109" s="24"/>
      <c r="D109" s="26">
        <f>D110+D112+D116+D114</f>
        <v>9090210.2300000004</v>
      </c>
      <c r="E109" s="21">
        <f t="shared" si="1"/>
        <v>-2291998.370000001</v>
      </c>
      <c r="F109" s="26">
        <f>F110+F112+F116+F114</f>
        <v>6798211.8599999994</v>
      </c>
    </row>
    <row r="110" spans="1:6" s="6" customFormat="1" ht="18.75" customHeight="1" outlineLevel="4">
      <c r="A110" s="22" t="s">
        <v>11</v>
      </c>
      <c r="B110" s="24" t="s">
        <v>78</v>
      </c>
      <c r="C110" s="24" t="s">
        <v>12</v>
      </c>
      <c r="D110" s="26">
        <f>D111</f>
        <v>6635104.0199999996</v>
      </c>
      <c r="E110" s="21">
        <f t="shared" si="1"/>
        <v>-2827875.0499999993</v>
      </c>
      <c r="F110" s="26">
        <f>F111</f>
        <v>3807228.97</v>
      </c>
    </row>
    <row r="111" spans="1:6" s="6" customFormat="1" ht="30" outlineLevel="5">
      <c r="A111" s="22" t="s">
        <v>13</v>
      </c>
      <c r="B111" s="24" t="s">
        <v>78</v>
      </c>
      <c r="C111" s="24" t="s">
        <v>14</v>
      </c>
      <c r="D111" s="26">
        <v>6635104.0199999996</v>
      </c>
      <c r="E111" s="21">
        <f t="shared" si="1"/>
        <v>-2827875.0499999993</v>
      </c>
      <c r="F111" s="26">
        <v>3807228.97</v>
      </c>
    </row>
    <row r="112" spans="1:6" s="6" customFormat="1" outlineLevel="5">
      <c r="A112" s="22" t="s">
        <v>43</v>
      </c>
      <c r="B112" s="24" t="s">
        <v>78</v>
      </c>
      <c r="C112" s="24" t="s">
        <v>44</v>
      </c>
      <c r="D112" s="26">
        <f>D113</f>
        <v>69000</v>
      </c>
      <c r="E112" s="21">
        <f t="shared" si="1"/>
        <v>0</v>
      </c>
      <c r="F112" s="26">
        <f>F113</f>
        <v>69000</v>
      </c>
    </row>
    <row r="113" spans="1:6" s="6" customFormat="1" outlineLevel="5">
      <c r="A113" s="22" t="s">
        <v>201</v>
      </c>
      <c r="B113" s="24" t="s">
        <v>78</v>
      </c>
      <c r="C113" s="24" t="s">
        <v>202</v>
      </c>
      <c r="D113" s="26">
        <v>69000</v>
      </c>
      <c r="E113" s="21">
        <f t="shared" si="1"/>
        <v>0</v>
      </c>
      <c r="F113" s="26">
        <v>69000</v>
      </c>
    </row>
    <row r="114" spans="1:6" s="6" customFormat="1" ht="30" outlineLevel="5">
      <c r="A114" s="22" t="s">
        <v>90</v>
      </c>
      <c r="B114" s="24" t="s">
        <v>78</v>
      </c>
      <c r="C114" s="24" t="s">
        <v>91</v>
      </c>
      <c r="D114" s="26">
        <f>D115</f>
        <v>1572570.76</v>
      </c>
      <c r="E114" s="21">
        <f t="shared" si="1"/>
        <v>0</v>
      </c>
      <c r="F114" s="26">
        <f>F115</f>
        <v>1572570.76</v>
      </c>
    </row>
    <row r="115" spans="1:6" s="6" customFormat="1" outlineLevel="5">
      <c r="A115" s="22" t="s">
        <v>349</v>
      </c>
      <c r="B115" s="24" t="s">
        <v>78</v>
      </c>
      <c r="C115" s="24" t="s">
        <v>348</v>
      </c>
      <c r="D115" s="26">
        <v>1572570.76</v>
      </c>
      <c r="E115" s="21">
        <f t="shared" si="1"/>
        <v>0</v>
      </c>
      <c r="F115" s="26">
        <v>1572570.76</v>
      </c>
    </row>
    <row r="116" spans="1:6" s="6" customFormat="1" outlineLevel="5">
      <c r="A116" s="22" t="s">
        <v>29</v>
      </c>
      <c r="B116" s="24" t="s">
        <v>78</v>
      </c>
      <c r="C116" s="24" t="s">
        <v>30</v>
      </c>
      <c r="D116" s="26">
        <f>D117</f>
        <v>813535.45</v>
      </c>
      <c r="E116" s="21">
        <f t="shared" si="1"/>
        <v>535876.67999999993</v>
      </c>
      <c r="F116" s="26">
        <f>F117+F118</f>
        <v>1349412.13</v>
      </c>
    </row>
    <row r="117" spans="1:6" s="6" customFormat="1" outlineLevel="5">
      <c r="A117" s="22" t="s">
        <v>234</v>
      </c>
      <c r="B117" s="24" t="s">
        <v>78</v>
      </c>
      <c r="C117" s="24" t="s">
        <v>233</v>
      </c>
      <c r="D117" s="26">
        <v>813535.45</v>
      </c>
      <c r="E117" s="21">
        <f t="shared" si="1"/>
        <v>505852.67999999993</v>
      </c>
      <c r="F117" s="26">
        <v>1319388.1299999999</v>
      </c>
    </row>
    <row r="118" spans="1:6" s="6" customFormat="1" outlineLevel="5">
      <c r="A118" s="22" t="s">
        <v>31</v>
      </c>
      <c r="B118" s="24" t="s">
        <v>78</v>
      </c>
      <c r="C118" s="24" t="s">
        <v>32</v>
      </c>
      <c r="D118" s="26">
        <v>0</v>
      </c>
      <c r="E118" s="21">
        <f t="shared" si="1"/>
        <v>30024</v>
      </c>
      <c r="F118" s="26">
        <v>30024</v>
      </c>
    </row>
    <row r="119" spans="1:6" s="6" customFormat="1" ht="30" outlineLevel="5">
      <c r="A119" s="5" t="s">
        <v>239</v>
      </c>
      <c r="B119" s="24" t="s">
        <v>241</v>
      </c>
      <c r="C119" s="24"/>
      <c r="D119" s="26">
        <f>D120</f>
        <v>3130264.92</v>
      </c>
      <c r="E119" s="21">
        <f t="shared" si="1"/>
        <v>0</v>
      </c>
      <c r="F119" s="26">
        <f>F120</f>
        <v>3130264.92</v>
      </c>
    </row>
    <row r="120" spans="1:6" s="6" customFormat="1" outlineLevel="5">
      <c r="A120" s="5" t="s">
        <v>240</v>
      </c>
      <c r="B120" s="24" t="s">
        <v>241</v>
      </c>
      <c r="C120" s="24" t="s">
        <v>12</v>
      </c>
      <c r="D120" s="26">
        <f>D121</f>
        <v>3130264.92</v>
      </c>
      <c r="E120" s="21">
        <f t="shared" si="1"/>
        <v>0</v>
      </c>
      <c r="F120" s="26">
        <f>F121</f>
        <v>3130264.92</v>
      </c>
    </row>
    <row r="121" spans="1:6" s="6" customFormat="1" ht="30" outlineLevel="5">
      <c r="A121" s="5" t="s">
        <v>13</v>
      </c>
      <c r="B121" s="24" t="s">
        <v>241</v>
      </c>
      <c r="C121" s="24" t="s">
        <v>14</v>
      </c>
      <c r="D121" s="26">
        <v>3130264.92</v>
      </c>
      <c r="E121" s="21">
        <f t="shared" si="1"/>
        <v>0</v>
      </c>
      <c r="F121" s="26">
        <v>3130264.92</v>
      </c>
    </row>
    <row r="122" spans="1:6" s="6" customFormat="1" outlineLevel="1">
      <c r="A122" s="22" t="s">
        <v>79</v>
      </c>
      <c r="B122" s="24" t="s">
        <v>80</v>
      </c>
      <c r="C122" s="24"/>
      <c r="D122" s="26">
        <f>D123</f>
        <v>13002719</v>
      </c>
      <c r="E122" s="21">
        <f t="shared" si="1"/>
        <v>2471966.9499999993</v>
      </c>
      <c r="F122" s="26">
        <f>F123</f>
        <v>15474685.949999999</v>
      </c>
    </row>
    <row r="123" spans="1:6" s="6" customFormat="1" ht="19.5" customHeight="1" outlineLevel="2">
      <c r="A123" s="22" t="s">
        <v>81</v>
      </c>
      <c r="B123" s="24" t="s">
        <v>82</v>
      </c>
      <c r="C123" s="24"/>
      <c r="D123" s="26">
        <f>D127</f>
        <v>13002719</v>
      </c>
      <c r="E123" s="21">
        <f t="shared" si="1"/>
        <v>2471966.9499999993</v>
      </c>
      <c r="F123" s="26">
        <f>F127+F124</f>
        <v>15474685.949999999</v>
      </c>
    </row>
    <row r="124" spans="1:6" s="6" customFormat="1" ht="38.25" customHeight="1" outlineLevel="2">
      <c r="A124" s="22" t="s">
        <v>382</v>
      </c>
      <c r="B124" s="24" t="s">
        <v>383</v>
      </c>
      <c r="C124" s="24"/>
      <c r="D124" s="26"/>
      <c r="E124" s="21">
        <f t="shared" si="1"/>
        <v>750000</v>
      </c>
      <c r="F124" s="26">
        <f>F125</f>
        <v>750000</v>
      </c>
    </row>
    <row r="125" spans="1:6" s="6" customFormat="1" ht="21" customHeight="1" outlineLevel="2">
      <c r="A125" s="22" t="s">
        <v>90</v>
      </c>
      <c r="B125" s="24" t="s">
        <v>383</v>
      </c>
      <c r="C125" s="24" t="s">
        <v>91</v>
      </c>
      <c r="D125" s="26"/>
      <c r="E125" s="21">
        <f t="shared" si="1"/>
        <v>750000</v>
      </c>
      <c r="F125" s="26">
        <f>F126</f>
        <v>750000</v>
      </c>
    </row>
    <row r="126" spans="1:6" s="6" customFormat="1" ht="21" customHeight="1" outlineLevel="2">
      <c r="A126" s="22" t="s">
        <v>349</v>
      </c>
      <c r="B126" s="24" t="s">
        <v>383</v>
      </c>
      <c r="C126" s="24" t="s">
        <v>348</v>
      </c>
      <c r="D126" s="26"/>
      <c r="E126" s="21">
        <f t="shared" si="1"/>
        <v>750000</v>
      </c>
      <c r="F126" s="26">
        <v>750000</v>
      </c>
    </row>
    <row r="127" spans="1:6" s="6" customFormat="1" ht="25.5" customHeight="1" outlineLevel="5">
      <c r="A127" s="22" t="s">
        <v>353</v>
      </c>
      <c r="B127" s="24" t="s">
        <v>352</v>
      </c>
      <c r="C127" s="24"/>
      <c r="D127" s="26">
        <f>D128</f>
        <v>13002719</v>
      </c>
      <c r="E127" s="21">
        <f t="shared" si="1"/>
        <v>1721966.9499999993</v>
      </c>
      <c r="F127" s="26">
        <f>F128</f>
        <v>14724685.949999999</v>
      </c>
    </row>
    <row r="128" spans="1:6" s="6" customFormat="1" ht="30" outlineLevel="5">
      <c r="A128" s="22" t="s">
        <v>90</v>
      </c>
      <c r="B128" s="24" t="s">
        <v>352</v>
      </c>
      <c r="C128" s="24" t="s">
        <v>91</v>
      </c>
      <c r="D128" s="26">
        <f>D129</f>
        <v>13002719</v>
      </c>
      <c r="E128" s="21">
        <f t="shared" si="1"/>
        <v>1721966.9499999993</v>
      </c>
      <c r="F128" s="26">
        <f>F129</f>
        <v>14724685.949999999</v>
      </c>
    </row>
    <row r="129" spans="1:6" s="6" customFormat="1" outlineLevel="5">
      <c r="A129" s="22" t="s">
        <v>349</v>
      </c>
      <c r="B129" s="24" t="s">
        <v>352</v>
      </c>
      <c r="C129" s="24" t="s">
        <v>348</v>
      </c>
      <c r="D129" s="26">
        <v>13002719</v>
      </c>
      <c r="E129" s="21">
        <f t="shared" si="1"/>
        <v>1721966.9499999993</v>
      </c>
      <c r="F129" s="26">
        <v>14724685.949999999</v>
      </c>
    </row>
    <row r="130" spans="1:6" s="6" customFormat="1" outlineLevel="1">
      <c r="A130" s="22" t="s">
        <v>320</v>
      </c>
      <c r="B130" s="24" t="s">
        <v>87</v>
      </c>
      <c r="C130" s="24"/>
      <c r="D130" s="26">
        <f>D131</f>
        <v>102172987.42</v>
      </c>
      <c r="E130" s="21">
        <f t="shared" si="1"/>
        <v>12213027.719999999</v>
      </c>
      <c r="F130" s="26">
        <f>F131</f>
        <v>114386015.14</v>
      </c>
    </row>
    <row r="131" spans="1:6" s="6" customFormat="1" ht="30" outlineLevel="2">
      <c r="A131" s="22" t="s">
        <v>321</v>
      </c>
      <c r="B131" s="24" t="s">
        <v>88</v>
      </c>
      <c r="C131" s="24"/>
      <c r="D131" s="26">
        <f>D132</f>
        <v>102172987.42</v>
      </c>
      <c r="E131" s="21">
        <f t="shared" si="1"/>
        <v>12213027.719999999</v>
      </c>
      <c r="F131" s="26">
        <f>F132</f>
        <v>114386015.14</v>
      </c>
    </row>
    <row r="132" spans="1:6" s="6" customFormat="1" ht="20.25" customHeight="1" outlineLevel="3">
      <c r="A132" s="22" t="s">
        <v>322</v>
      </c>
      <c r="B132" s="24" t="s">
        <v>89</v>
      </c>
      <c r="C132" s="24"/>
      <c r="D132" s="26">
        <f>D133</f>
        <v>102172987.42</v>
      </c>
      <c r="E132" s="21">
        <f t="shared" si="1"/>
        <v>12213027.719999999</v>
      </c>
      <c r="F132" s="26">
        <f>F133+F135</f>
        <v>114386015.14</v>
      </c>
    </row>
    <row r="133" spans="1:6" s="6" customFormat="1" ht="30" outlineLevel="4">
      <c r="A133" s="22" t="s">
        <v>90</v>
      </c>
      <c r="B133" s="24" t="s">
        <v>89</v>
      </c>
      <c r="C133" s="24" t="s">
        <v>91</v>
      </c>
      <c r="D133" s="26">
        <f>D134</f>
        <v>102172987.42</v>
      </c>
      <c r="E133" s="21">
        <f t="shared" si="1"/>
        <v>8379230.7199999988</v>
      </c>
      <c r="F133" s="26">
        <f>F134</f>
        <v>110552218.14</v>
      </c>
    </row>
    <row r="134" spans="1:6" s="6" customFormat="1" outlineLevel="5">
      <c r="A134" s="22" t="s">
        <v>349</v>
      </c>
      <c r="B134" s="24" t="s">
        <v>89</v>
      </c>
      <c r="C134" s="24" t="s">
        <v>348</v>
      </c>
      <c r="D134" s="26">
        <v>102172987.42</v>
      </c>
      <c r="E134" s="21">
        <f t="shared" si="1"/>
        <v>8379230.7199999988</v>
      </c>
      <c r="F134" s="26">
        <v>110552218.14</v>
      </c>
    </row>
    <row r="135" spans="1:6" s="6" customFormat="1" ht="36.75" customHeight="1" outlineLevel="5">
      <c r="A135" s="22" t="s">
        <v>384</v>
      </c>
      <c r="B135" s="24" t="s">
        <v>385</v>
      </c>
      <c r="C135" s="24"/>
      <c r="D135" s="26">
        <v>0</v>
      </c>
      <c r="E135" s="21">
        <f t="shared" si="1"/>
        <v>3833797</v>
      </c>
      <c r="F135" s="26">
        <f>F136</f>
        <v>3833797</v>
      </c>
    </row>
    <row r="136" spans="1:6" s="6" customFormat="1" ht="30" outlineLevel="5">
      <c r="A136" s="22" t="s">
        <v>90</v>
      </c>
      <c r="B136" s="24" t="s">
        <v>385</v>
      </c>
      <c r="C136" s="24" t="s">
        <v>91</v>
      </c>
      <c r="D136" s="26">
        <v>0</v>
      </c>
      <c r="E136" s="21">
        <f t="shared" si="1"/>
        <v>3833797</v>
      </c>
      <c r="F136" s="26">
        <f>F137</f>
        <v>3833797</v>
      </c>
    </row>
    <row r="137" spans="1:6" s="6" customFormat="1" outlineLevel="5">
      <c r="A137" s="22" t="s">
        <v>349</v>
      </c>
      <c r="B137" s="24" t="s">
        <v>385</v>
      </c>
      <c r="C137" s="24" t="s">
        <v>348</v>
      </c>
      <c r="D137" s="26">
        <v>0</v>
      </c>
      <c r="E137" s="21">
        <f t="shared" si="1"/>
        <v>3833797</v>
      </c>
      <c r="F137" s="26">
        <v>3833797</v>
      </c>
    </row>
    <row r="138" spans="1:6" s="6" customFormat="1" ht="33" customHeight="1">
      <c r="A138" s="18" t="s">
        <v>92</v>
      </c>
      <c r="B138" s="19" t="s">
        <v>93</v>
      </c>
      <c r="C138" s="19"/>
      <c r="D138" s="20">
        <f>D139</f>
        <v>1015000</v>
      </c>
      <c r="E138" s="21">
        <f t="shared" si="1"/>
        <v>-129060</v>
      </c>
      <c r="F138" s="20">
        <f>F139</f>
        <v>885940</v>
      </c>
    </row>
    <row r="139" spans="1:6" s="6" customFormat="1" ht="30" outlineLevel="1">
      <c r="A139" s="22" t="s">
        <v>94</v>
      </c>
      <c r="B139" s="24" t="s">
        <v>95</v>
      </c>
      <c r="C139" s="24"/>
      <c r="D139" s="26">
        <f>D140+D144+D148+D152</f>
        <v>1015000</v>
      </c>
      <c r="E139" s="21">
        <f t="shared" si="1"/>
        <v>-129060</v>
      </c>
      <c r="F139" s="26">
        <f>F140+F144+F148+F152</f>
        <v>885940</v>
      </c>
    </row>
    <row r="140" spans="1:6" s="6" customFormat="1" ht="30" outlineLevel="2">
      <c r="A140" s="33" t="s">
        <v>282</v>
      </c>
      <c r="B140" s="34" t="s">
        <v>96</v>
      </c>
      <c r="C140" s="34"/>
      <c r="D140" s="26">
        <f>D141</f>
        <v>200000</v>
      </c>
      <c r="E140" s="21">
        <f t="shared" si="1"/>
        <v>-9560</v>
      </c>
      <c r="F140" s="26">
        <f>F141</f>
        <v>190440</v>
      </c>
    </row>
    <row r="141" spans="1:6" s="6" customFormat="1" outlineLevel="3">
      <c r="A141" s="33" t="s">
        <v>252</v>
      </c>
      <c r="B141" s="34" t="s">
        <v>97</v>
      </c>
      <c r="C141" s="34"/>
      <c r="D141" s="26">
        <f>D142</f>
        <v>200000</v>
      </c>
      <c r="E141" s="21">
        <f t="shared" ref="E141:E155" si="2">F141-D141</f>
        <v>-9560</v>
      </c>
      <c r="F141" s="26">
        <f>F142</f>
        <v>190440</v>
      </c>
    </row>
    <row r="142" spans="1:6" s="6" customFormat="1" ht="19.5" customHeight="1" outlineLevel="4">
      <c r="A142" s="33" t="s">
        <v>11</v>
      </c>
      <c r="B142" s="34" t="s">
        <v>97</v>
      </c>
      <c r="C142" s="34" t="s">
        <v>12</v>
      </c>
      <c r="D142" s="26">
        <f>D143</f>
        <v>200000</v>
      </c>
      <c r="E142" s="21">
        <f t="shared" si="2"/>
        <v>-9560</v>
      </c>
      <c r="F142" s="26">
        <f>F143</f>
        <v>190440</v>
      </c>
    </row>
    <row r="143" spans="1:6" s="6" customFormat="1" ht="30" outlineLevel="5">
      <c r="A143" s="33" t="s">
        <v>13</v>
      </c>
      <c r="B143" s="34" t="s">
        <v>97</v>
      </c>
      <c r="C143" s="34" t="s">
        <v>14</v>
      </c>
      <c r="D143" s="26">
        <v>200000</v>
      </c>
      <c r="E143" s="21">
        <f t="shared" si="2"/>
        <v>-9560</v>
      </c>
      <c r="F143" s="26">
        <v>190440</v>
      </c>
    </row>
    <row r="144" spans="1:6" s="6" customFormat="1" ht="33.75" customHeight="1" outlineLevel="3">
      <c r="A144" s="33" t="s">
        <v>253</v>
      </c>
      <c r="B144" s="34" t="s">
        <v>98</v>
      </c>
      <c r="C144" s="34"/>
      <c r="D144" s="26">
        <f>D145</f>
        <v>25000</v>
      </c>
      <c r="E144" s="21">
        <f t="shared" si="2"/>
        <v>-25000</v>
      </c>
      <c r="F144" s="26">
        <f>F145</f>
        <v>0</v>
      </c>
    </row>
    <row r="145" spans="1:6" s="6" customFormat="1" outlineLevel="5">
      <c r="A145" s="33" t="s">
        <v>254</v>
      </c>
      <c r="B145" s="34" t="s">
        <v>259</v>
      </c>
      <c r="C145" s="34"/>
      <c r="D145" s="26">
        <f>D146</f>
        <v>25000</v>
      </c>
      <c r="E145" s="21">
        <f t="shared" si="2"/>
        <v>-25000</v>
      </c>
      <c r="F145" s="26">
        <f>F146</f>
        <v>0</v>
      </c>
    </row>
    <row r="146" spans="1:6" s="6" customFormat="1" ht="18.75" customHeight="1" outlineLevel="5">
      <c r="A146" s="33" t="s">
        <v>11</v>
      </c>
      <c r="B146" s="34" t="s">
        <v>259</v>
      </c>
      <c r="C146" s="34" t="s">
        <v>12</v>
      </c>
      <c r="D146" s="26">
        <f>D147</f>
        <v>25000</v>
      </c>
      <c r="E146" s="21">
        <f t="shared" si="2"/>
        <v>-25000</v>
      </c>
      <c r="F146" s="26">
        <f>F147</f>
        <v>0</v>
      </c>
    </row>
    <row r="147" spans="1:6" s="6" customFormat="1" ht="30" outlineLevel="5">
      <c r="A147" s="33" t="s">
        <v>13</v>
      </c>
      <c r="B147" s="34" t="s">
        <v>259</v>
      </c>
      <c r="C147" s="34" t="s">
        <v>14</v>
      </c>
      <c r="D147" s="26">
        <v>25000</v>
      </c>
      <c r="E147" s="21">
        <f t="shared" si="2"/>
        <v>-25000</v>
      </c>
      <c r="F147" s="26">
        <v>0</v>
      </c>
    </row>
    <row r="148" spans="1:6" s="6" customFormat="1" ht="30" outlineLevel="5">
      <c r="A148" s="33" t="s">
        <v>255</v>
      </c>
      <c r="B148" s="34" t="s">
        <v>260</v>
      </c>
      <c r="C148" s="34"/>
      <c r="D148" s="26">
        <f>D149</f>
        <v>490000</v>
      </c>
      <c r="E148" s="21">
        <f t="shared" si="2"/>
        <v>-94000</v>
      </c>
      <c r="F148" s="26">
        <f>F149</f>
        <v>396000</v>
      </c>
    </row>
    <row r="149" spans="1:6" s="6" customFormat="1" ht="30" outlineLevel="5">
      <c r="A149" s="33" t="s">
        <v>256</v>
      </c>
      <c r="B149" s="34" t="s">
        <v>261</v>
      </c>
      <c r="C149" s="34"/>
      <c r="D149" s="26">
        <f>D150</f>
        <v>490000</v>
      </c>
      <c r="E149" s="21">
        <f t="shared" si="2"/>
        <v>-94000</v>
      </c>
      <c r="F149" s="26">
        <f>F150</f>
        <v>396000</v>
      </c>
    </row>
    <row r="150" spans="1:6" s="6" customFormat="1" ht="18.75" customHeight="1" outlineLevel="5">
      <c r="A150" s="33" t="s">
        <v>11</v>
      </c>
      <c r="B150" s="34" t="s">
        <v>261</v>
      </c>
      <c r="C150" s="34" t="s">
        <v>12</v>
      </c>
      <c r="D150" s="26">
        <f>D151</f>
        <v>490000</v>
      </c>
      <c r="E150" s="21">
        <f t="shared" si="2"/>
        <v>-94000</v>
      </c>
      <c r="F150" s="26">
        <f>F151</f>
        <v>396000</v>
      </c>
    </row>
    <row r="151" spans="1:6" s="6" customFormat="1" ht="30" outlineLevel="5">
      <c r="A151" s="33" t="s">
        <v>13</v>
      </c>
      <c r="B151" s="34" t="s">
        <v>261</v>
      </c>
      <c r="C151" s="34" t="s">
        <v>12</v>
      </c>
      <c r="D151" s="26">
        <v>490000</v>
      </c>
      <c r="E151" s="21">
        <f t="shared" si="2"/>
        <v>-94000</v>
      </c>
      <c r="F151" s="26">
        <v>396000</v>
      </c>
    </row>
    <row r="152" spans="1:6" s="6" customFormat="1" ht="33.75" customHeight="1" outlineLevel="5">
      <c r="A152" s="33" t="s">
        <v>257</v>
      </c>
      <c r="B152" s="34" t="s">
        <v>99</v>
      </c>
      <c r="C152" s="34"/>
      <c r="D152" s="26">
        <f>D153</f>
        <v>300000</v>
      </c>
      <c r="E152" s="21">
        <f t="shared" si="2"/>
        <v>-500</v>
      </c>
      <c r="F152" s="26">
        <f>F153</f>
        <v>299500</v>
      </c>
    </row>
    <row r="153" spans="1:6" s="6" customFormat="1" outlineLevel="5">
      <c r="A153" s="33" t="s">
        <v>258</v>
      </c>
      <c r="B153" s="34" t="s">
        <v>100</v>
      </c>
      <c r="C153" s="34"/>
      <c r="D153" s="26">
        <f>D154</f>
        <v>300000</v>
      </c>
      <c r="E153" s="21">
        <f t="shared" si="2"/>
        <v>-500</v>
      </c>
      <c r="F153" s="26">
        <f>F154</f>
        <v>299500</v>
      </c>
    </row>
    <row r="154" spans="1:6" s="6" customFormat="1" ht="20.25" customHeight="1" outlineLevel="5">
      <c r="A154" s="33" t="s">
        <v>11</v>
      </c>
      <c r="B154" s="34" t="s">
        <v>100</v>
      </c>
      <c r="C154" s="34" t="s">
        <v>12</v>
      </c>
      <c r="D154" s="26">
        <f>D155</f>
        <v>300000</v>
      </c>
      <c r="E154" s="21">
        <f t="shared" si="2"/>
        <v>-500</v>
      </c>
      <c r="F154" s="26">
        <f>F155</f>
        <v>299500</v>
      </c>
    </row>
    <row r="155" spans="1:6" s="6" customFormat="1" ht="30" outlineLevel="5">
      <c r="A155" s="33" t="s">
        <v>13</v>
      </c>
      <c r="B155" s="34" t="s">
        <v>100</v>
      </c>
      <c r="C155" s="34" t="s">
        <v>14</v>
      </c>
      <c r="D155" s="26">
        <v>300000</v>
      </c>
      <c r="E155" s="21">
        <f t="shared" si="2"/>
        <v>-500</v>
      </c>
      <c r="F155" s="26">
        <v>299500</v>
      </c>
    </row>
    <row r="156" spans="1:6" s="6" customFormat="1" ht="19.5" customHeight="1">
      <c r="A156" s="18" t="s">
        <v>101</v>
      </c>
      <c r="B156" s="19" t="s">
        <v>102</v>
      </c>
      <c r="C156" s="19"/>
      <c r="D156" s="20">
        <f>D157</f>
        <v>886000</v>
      </c>
      <c r="E156" s="21">
        <f t="shared" ref="E156:E209" si="3">F156-D156</f>
        <v>-15000</v>
      </c>
      <c r="F156" s="20">
        <f>F157</f>
        <v>871000</v>
      </c>
    </row>
    <row r="157" spans="1:6" s="6" customFormat="1" ht="30" outlineLevel="1">
      <c r="A157" s="22" t="s">
        <v>103</v>
      </c>
      <c r="B157" s="24" t="s">
        <v>104</v>
      </c>
      <c r="C157" s="24"/>
      <c r="D157" s="26">
        <f>D158</f>
        <v>886000</v>
      </c>
      <c r="E157" s="21">
        <f t="shared" si="3"/>
        <v>-15000</v>
      </c>
      <c r="F157" s="26">
        <f>F158</f>
        <v>871000</v>
      </c>
    </row>
    <row r="158" spans="1:6" s="6" customFormat="1" ht="33.75" customHeight="1" outlineLevel="2">
      <c r="A158" s="22" t="s">
        <v>105</v>
      </c>
      <c r="B158" s="24" t="s">
        <v>106</v>
      </c>
      <c r="C158" s="24"/>
      <c r="D158" s="26">
        <f>D159+D162</f>
        <v>886000</v>
      </c>
      <c r="E158" s="21">
        <f t="shared" si="3"/>
        <v>-15000</v>
      </c>
      <c r="F158" s="26">
        <f>F159+F162</f>
        <v>871000</v>
      </c>
    </row>
    <row r="159" spans="1:6" s="6" customFormat="1" ht="30" outlineLevel="3">
      <c r="A159" s="22" t="s">
        <v>107</v>
      </c>
      <c r="B159" s="24" t="s">
        <v>108</v>
      </c>
      <c r="C159" s="24"/>
      <c r="D159" s="26">
        <f>D160</f>
        <v>871000</v>
      </c>
      <c r="E159" s="21">
        <f t="shared" si="3"/>
        <v>0</v>
      </c>
      <c r="F159" s="26">
        <f>F160</f>
        <v>871000</v>
      </c>
    </row>
    <row r="160" spans="1:6" s="6" customFormat="1" ht="21.75" customHeight="1" outlineLevel="4">
      <c r="A160" s="22" t="s">
        <v>11</v>
      </c>
      <c r="B160" s="24" t="s">
        <v>108</v>
      </c>
      <c r="C160" s="24" t="s">
        <v>12</v>
      </c>
      <c r="D160" s="26">
        <f>D161</f>
        <v>871000</v>
      </c>
      <c r="E160" s="21">
        <f t="shared" si="3"/>
        <v>0</v>
      </c>
      <c r="F160" s="26">
        <f>F161</f>
        <v>871000</v>
      </c>
    </row>
    <row r="161" spans="1:6" s="6" customFormat="1" ht="30" outlineLevel="5">
      <c r="A161" s="22" t="s">
        <v>13</v>
      </c>
      <c r="B161" s="24" t="s">
        <v>108</v>
      </c>
      <c r="C161" s="24" t="s">
        <v>14</v>
      </c>
      <c r="D161" s="26">
        <v>871000</v>
      </c>
      <c r="E161" s="21">
        <f t="shared" si="3"/>
        <v>0</v>
      </c>
      <c r="F161" s="26">
        <v>871000</v>
      </c>
    </row>
    <row r="162" spans="1:6" s="6" customFormat="1" ht="18.75" customHeight="1" outlineLevel="3">
      <c r="A162" s="22" t="s">
        <v>109</v>
      </c>
      <c r="B162" s="24" t="s">
        <v>110</v>
      </c>
      <c r="C162" s="24"/>
      <c r="D162" s="26">
        <f>D163</f>
        <v>15000</v>
      </c>
      <c r="E162" s="21">
        <f t="shared" si="3"/>
        <v>-15000</v>
      </c>
      <c r="F162" s="26">
        <f>F163</f>
        <v>0</v>
      </c>
    </row>
    <row r="163" spans="1:6" s="6" customFormat="1" ht="21" customHeight="1" outlineLevel="4">
      <c r="A163" s="22" t="s">
        <v>11</v>
      </c>
      <c r="B163" s="24" t="s">
        <v>110</v>
      </c>
      <c r="C163" s="24" t="s">
        <v>12</v>
      </c>
      <c r="D163" s="26">
        <f>D164</f>
        <v>15000</v>
      </c>
      <c r="E163" s="21">
        <f t="shared" si="3"/>
        <v>-15000</v>
      </c>
      <c r="F163" s="26">
        <f>F164</f>
        <v>0</v>
      </c>
    </row>
    <row r="164" spans="1:6" s="6" customFormat="1" ht="30" outlineLevel="5">
      <c r="A164" s="22" t="s">
        <v>13</v>
      </c>
      <c r="B164" s="24" t="s">
        <v>110</v>
      </c>
      <c r="C164" s="24" t="s">
        <v>14</v>
      </c>
      <c r="D164" s="26">
        <v>15000</v>
      </c>
      <c r="E164" s="21">
        <f t="shared" si="3"/>
        <v>-15000</v>
      </c>
      <c r="F164" s="26">
        <v>0</v>
      </c>
    </row>
    <row r="165" spans="1:6" s="6" customFormat="1" ht="28.5">
      <c r="A165" s="18" t="s">
        <v>111</v>
      </c>
      <c r="B165" s="19" t="s">
        <v>112</v>
      </c>
      <c r="C165" s="19"/>
      <c r="D165" s="20">
        <f>D166+D187</f>
        <v>55553302.109999999</v>
      </c>
      <c r="E165" s="21">
        <f t="shared" si="3"/>
        <v>-2122990.9699999988</v>
      </c>
      <c r="F165" s="20">
        <f>F166+F187</f>
        <v>53430311.140000001</v>
      </c>
    </row>
    <row r="166" spans="1:6" s="6" customFormat="1" ht="30" outlineLevel="1">
      <c r="A166" s="22" t="s">
        <v>113</v>
      </c>
      <c r="B166" s="24" t="s">
        <v>114</v>
      </c>
      <c r="C166" s="24"/>
      <c r="D166" s="26">
        <f>D167+D179+D183</f>
        <v>50807826.600000001</v>
      </c>
      <c r="E166" s="21">
        <f t="shared" si="3"/>
        <v>-45322.710000000894</v>
      </c>
      <c r="F166" s="26">
        <f>F167+F179+F183</f>
        <v>50762503.890000001</v>
      </c>
    </row>
    <row r="167" spans="1:6" s="6" customFormat="1" ht="33" customHeight="1" outlineLevel="2">
      <c r="A167" s="22" t="s">
        <v>115</v>
      </c>
      <c r="B167" s="24" t="s">
        <v>116</v>
      </c>
      <c r="C167" s="24"/>
      <c r="D167" s="26">
        <f>D168+D173+D176</f>
        <v>46279659.450000003</v>
      </c>
      <c r="E167" s="21">
        <f t="shared" si="3"/>
        <v>0</v>
      </c>
      <c r="F167" s="26">
        <f>F168+F173+F176</f>
        <v>46279659.450000003</v>
      </c>
    </row>
    <row r="168" spans="1:6" s="6" customFormat="1" ht="30" outlineLevel="3">
      <c r="A168" s="22" t="s">
        <v>117</v>
      </c>
      <c r="B168" s="24" t="s">
        <v>118</v>
      </c>
      <c r="C168" s="24"/>
      <c r="D168" s="26">
        <f>D169+D171</f>
        <v>250000</v>
      </c>
      <c r="E168" s="21">
        <f t="shared" si="3"/>
        <v>0</v>
      </c>
      <c r="F168" s="26">
        <f>F169+F171</f>
        <v>250000</v>
      </c>
    </row>
    <row r="169" spans="1:6" s="6" customFormat="1" ht="18.75" hidden="1" customHeight="1" outlineLevel="4">
      <c r="A169" s="22" t="s">
        <v>11</v>
      </c>
      <c r="B169" s="24" t="s">
        <v>118</v>
      </c>
      <c r="C169" s="24" t="s">
        <v>12</v>
      </c>
      <c r="D169" s="26">
        <f>D170</f>
        <v>0</v>
      </c>
      <c r="E169" s="21">
        <f t="shared" si="3"/>
        <v>0</v>
      </c>
      <c r="F169" s="26">
        <f>F170</f>
        <v>0</v>
      </c>
    </row>
    <row r="170" spans="1:6" s="6" customFormat="1" ht="30" hidden="1" outlineLevel="5">
      <c r="A170" s="22" t="s">
        <v>13</v>
      </c>
      <c r="B170" s="24" t="s">
        <v>118</v>
      </c>
      <c r="C170" s="24" t="s">
        <v>14</v>
      </c>
      <c r="D170" s="35">
        <v>0</v>
      </c>
      <c r="E170" s="21">
        <f t="shared" si="3"/>
        <v>0</v>
      </c>
      <c r="F170" s="35">
        <v>0</v>
      </c>
    </row>
    <row r="171" spans="1:6" s="6" customFormat="1" outlineLevel="5">
      <c r="A171" s="10" t="s">
        <v>29</v>
      </c>
      <c r="B171" s="24" t="s">
        <v>118</v>
      </c>
      <c r="C171" s="24" t="s">
        <v>30</v>
      </c>
      <c r="D171" s="35">
        <f>D172</f>
        <v>250000</v>
      </c>
      <c r="E171" s="21">
        <f t="shared" si="3"/>
        <v>0</v>
      </c>
      <c r="F171" s="35">
        <f>F172</f>
        <v>250000</v>
      </c>
    </row>
    <row r="172" spans="1:6" s="6" customFormat="1" outlineLevel="5">
      <c r="A172" s="10" t="s">
        <v>234</v>
      </c>
      <c r="B172" s="24" t="s">
        <v>118</v>
      </c>
      <c r="C172" s="24" t="s">
        <v>233</v>
      </c>
      <c r="D172" s="35">
        <v>250000</v>
      </c>
      <c r="E172" s="21">
        <f t="shared" si="3"/>
        <v>0</v>
      </c>
      <c r="F172" s="35">
        <v>250000</v>
      </c>
    </row>
    <row r="173" spans="1:6" s="6" customFormat="1" ht="45" outlineLevel="5">
      <c r="A173" s="22" t="s">
        <v>354</v>
      </c>
      <c r="B173" s="24" t="s">
        <v>355</v>
      </c>
      <c r="C173" s="24"/>
      <c r="D173" s="35">
        <f>D174</f>
        <v>5951944.9299999997</v>
      </c>
      <c r="E173" s="21">
        <f t="shared" si="3"/>
        <v>0</v>
      </c>
      <c r="F173" s="35">
        <f>F174</f>
        <v>5951944.9299999997</v>
      </c>
    </row>
    <row r="174" spans="1:6" s="6" customFormat="1" ht="30" outlineLevel="5">
      <c r="A174" s="22" t="s">
        <v>11</v>
      </c>
      <c r="B174" s="24" t="s">
        <v>355</v>
      </c>
      <c r="C174" s="24" t="s">
        <v>12</v>
      </c>
      <c r="D174" s="35">
        <f>D175</f>
        <v>5951944.9299999997</v>
      </c>
      <c r="E174" s="21">
        <f t="shared" si="3"/>
        <v>0</v>
      </c>
      <c r="F174" s="35">
        <f>F175</f>
        <v>5951944.9299999997</v>
      </c>
    </row>
    <row r="175" spans="1:6" s="6" customFormat="1" ht="30" outlineLevel="5">
      <c r="A175" s="22" t="s">
        <v>13</v>
      </c>
      <c r="B175" s="24" t="s">
        <v>355</v>
      </c>
      <c r="C175" s="24" t="s">
        <v>14</v>
      </c>
      <c r="D175" s="35">
        <v>5951944.9299999997</v>
      </c>
      <c r="E175" s="21">
        <f t="shared" si="3"/>
        <v>0</v>
      </c>
      <c r="F175" s="35">
        <v>5951944.9299999997</v>
      </c>
    </row>
    <row r="176" spans="1:6" s="6" customFormat="1" ht="30" outlineLevel="5">
      <c r="A176" s="22" t="s">
        <v>347</v>
      </c>
      <c r="B176" s="24" t="s">
        <v>346</v>
      </c>
      <c r="C176" s="24"/>
      <c r="D176" s="26">
        <f>D177</f>
        <v>40077714.520000003</v>
      </c>
      <c r="E176" s="21">
        <f t="shared" si="3"/>
        <v>0</v>
      </c>
      <c r="F176" s="26">
        <f>F177</f>
        <v>40077714.520000003</v>
      </c>
    </row>
    <row r="177" spans="1:6" s="6" customFormat="1" ht="33" customHeight="1" outlineLevel="5">
      <c r="A177" s="22" t="s">
        <v>90</v>
      </c>
      <c r="B177" s="24" t="s">
        <v>346</v>
      </c>
      <c r="C177" s="24" t="s">
        <v>91</v>
      </c>
      <c r="D177" s="26">
        <f>D178</f>
        <v>40077714.520000003</v>
      </c>
      <c r="E177" s="21">
        <f t="shared" si="3"/>
        <v>0</v>
      </c>
      <c r="F177" s="26">
        <f>F178</f>
        <v>40077714.520000003</v>
      </c>
    </row>
    <row r="178" spans="1:6" s="6" customFormat="1" ht="18.75" customHeight="1" outlineLevel="5">
      <c r="A178" s="22" t="s">
        <v>349</v>
      </c>
      <c r="B178" s="24" t="s">
        <v>346</v>
      </c>
      <c r="C178" s="24" t="s">
        <v>348</v>
      </c>
      <c r="D178" s="35">
        <v>40077714.520000003</v>
      </c>
      <c r="E178" s="21">
        <f t="shared" si="3"/>
        <v>0</v>
      </c>
      <c r="F178" s="35">
        <v>40077714.520000003</v>
      </c>
    </row>
    <row r="179" spans="1:6" s="6" customFormat="1" outlineLevel="2">
      <c r="A179" s="22" t="s">
        <v>119</v>
      </c>
      <c r="B179" s="24" t="s">
        <v>120</v>
      </c>
      <c r="C179" s="24"/>
      <c r="D179" s="26">
        <f>D180</f>
        <v>2232968.62</v>
      </c>
      <c r="E179" s="21">
        <f t="shared" si="3"/>
        <v>0</v>
      </c>
      <c r="F179" s="26">
        <f>F180</f>
        <v>2232968.62</v>
      </c>
    </row>
    <row r="180" spans="1:6" s="6" customFormat="1" outlineLevel="3">
      <c r="A180" s="22" t="s">
        <v>121</v>
      </c>
      <c r="B180" s="24" t="s">
        <v>122</v>
      </c>
      <c r="C180" s="24"/>
      <c r="D180" s="26">
        <f>D181</f>
        <v>2232968.62</v>
      </c>
      <c r="E180" s="21">
        <f t="shared" si="3"/>
        <v>0</v>
      </c>
      <c r="F180" s="26">
        <f>F181</f>
        <v>2232968.62</v>
      </c>
    </row>
    <row r="181" spans="1:6" s="6" customFormat="1" ht="30" outlineLevel="4">
      <c r="A181" s="22" t="s">
        <v>11</v>
      </c>
      <c r="B181" s="24" t="s">
        <v>122</v>
      </c>
      <c r="C181" s="24" t="s">
        <v>12</v>
      </c>
      <c r="D181" s="26">
        <f>D182</f>
        <v>2232968.62</v>
      </c>
      <c r="E181" s="21">
        <f t="shared" si="3"/>
        <v>0</v>
      </c>
      <c r="F181" s="26">
        <f>F182</f>
        <v>2232968.62</v>
      </c>
    </row>
    <row r="182" spans="1:6" s="6" customFormat="1" ht="30" outlineLevel="5">
      <c r="A182" s="22" t="s">
        <v>13</v>
      </c>
      <c r="B182" s="24" t="s">
        <v>122</v>
      </c>
      <c r="C182" s="24" t="s">
        <v>14</v>
      </c>
      <c r="D182" s="26">
        <v>2232968.62</v>
      </c>
      <c r="E182" s="21">
        <f t="shared" si="3"/>
        <v>0</v>
      </c>
      <c r="F182" s="26">
        <v>2232968.62</v>
      </c>
    </row>
    <row r="183" spans="1:6" s="6" customFormat="1" outlineLevel="2">
      <c r="A183" s="22" t="s">
        <v>123</v>
      </c>
      <c r="B183" s="24" t="s">
        <v>124</v>
      </c>
      <c r="C183" s="24"/>
      <c r="D183" s="26">
        <f>D184</f>
        <v>2295198.5299999998</v>
      </c>
      <c r="E183" s="21">
        <f t="shared" si="3"/>
        <v>-45322.709999999963</v>
      </c>
      <c r="F183" s="26">
        <f>F184</f>
        <v>2249875.8199999998</v>
      </c>
    </row>
    <row r="184" spans="1:6" s="6" customFormat="1" ht="19.5" customHeight="1" outlineLevel="3">
      <c r="A184" s="22" t="s">
        <v>125</v>
      </c>
      <c r="B184" s="24" t="s">
        <v>126</v>
      </c>
      <c r="C184" s="24"/>
      <c r="D184" s="26">
        <f>D185</f>
        <v>2295198.5299999998</v>
      </c>
      <c r="E184" s="21">
        <f t="shared" si="3"/>
        <v>-45322.709999999963</v>
      </c>
      <c r="F184" s="26">
        <f>F185</f>
        <v>2249875.8199999998</v>
      </c>
    </row>
    <row r="185" spans="1:6" s="6" customFormat="1" ht="18.75" customHeight="1" outlineLevel="4">
      <c r="A185" s="22" t="s">
        <v>11</v>
      </c>
      <c r="B185" s="24" t="s">
        <v>126</v>
      </c>
      <c r="C185" s="24" t="s">
        <v>12</v>
      </c>
      <c r="D185" s="26">
        <f>D186</f>
        <v>2295198.5299999998</v>
      </c>
      <c r="E185" s="21">
        <f t="shared" si="3"/>
        <v>-45322.709999999963</v>
      </c>
      <c r="F185" s="26">
        <f>F186</f>
        <v>2249875.8199999998</v>
      </c>
    </row>
    <row r="186" spans="1:6" s="6" customFormat="1" ht="30" outlineLevel="5">
      <c r="A186" s="22" t="s">
        <v>13</v>
      </c>
      <c r="B186" s="24" t="s">
        <v>126</v>
      </c>
      <c r="C186" s="24" t="s">
        <v>14</v>
      </c>
      <c r="D186" s="26">
        <v>2295198.5299999998</v>
      </c>
      <c r="E186" s="21">
        <f t="shared" si="3"/>
        <v>-45322.709999999963</v>
      </c>
      <c r="F186" s="26">
        <v>2249875.8199999998</v>
      </c>
    </row>
    <row r="187" spans="1:6" s="6" customFormat="1" ht="19.5" customHeight="1" outlineLevel="1">
      <c r="A187" s="22" t="s">
        <v>127</v>
      </c>
      <c r="B187" s="24" t="s">
        <v>128</v>
      </c>
      <c r="C187" s="24"/>
      <c r="D187" s="26">
        <f>D188+D200+D196+D209+D192</f>
        <v>4745475.51</v>
      </c>
      <c r="E187" s="21">
        <f t="shared" si="3"/>
        <v>-2077668.2599999998</v>
      </c>
      <c r="F187" s="26">
        <f>F188+F200+F196+F209+F192</f>
        <v>2667807.25</v>
      </c>
    </row>
    <row r="188" spans="1:6" s="6" customFormat="1" ht="30" hidden="1" outlineLevel="2">
      <c r="A188" s="22" t="s">
        <v>129</v>
      </c>
      <c r="B188" s="24" t="s">
        <v>130</v>
      </c>
      <c r="C188" s="24"/>
      <c r="D188" s="26">
        <f>D189</f>
        <v>0</v>
      </c>
      <c r="E188" s="21">
        <f t="shared" si="3"/>
        <v>0</v>
      </c>
      <c r="F188" s="26">
        <f>F189</f>
        <v>0</v>
      </c>
    </row>
    <row r="189" spans="1:6" s="6" customFormat="1" ht="30" hidden="1" outlineLevel="3">
      <c r="A189" s="22" t="s">
        <v>131</v>
      </c>
      <c r="B189" s="24" t="s">
        <v>132</v>
      </c>
      <c r="C189" s="24"/>
      <c r="D189" s="26">
        <f>D190</f>
        <v>0</v>
      </c>
      <c r="E189" s="21">
        <f t="shared" si="3"/>
        <v>0</v>
      </c>
      <c r="F189" s="26">
        <f>F190</f>
        <v>0</v>
      </c>
    </row>
    <row r="190" spans="1:6" s="6" customFormat="1" ht="20.25" hidden="1" customHeight="1" outlineLevel="4">
      <c r="A190" s="22" t="s">
        <v>11</v>
      </c>
      <c r="B190" s="24" t="s">
        <v>132</v>
      </c>
      <c r="C190" s="24" t="s">
        <v>12</v>
      </c>
      <c r="D190" s="26">
        <f>D191</f>
        <v>0</v>
      </c>
      <c r="E190" s="21">
        <f t="shared" si="3"/>
        <v>0</v>
      </c>
      <c r="F190" s="26">
        <f>F191</f>
        <v>0</v>
      </c>
    </row>
    <row r="191" spans="1:6" s="6" customFormat="1" ht="30" hidden="1" outlineLevel="5">
      <c r="A191" s="22" t="s">
        <v>13</v>
      </c>
      <c r="B191" s="24" t="s">
        <v>132</v>
      </c>
      <c r="C191" s="24" t="s">
        <v>14</v>
      </c>
      <c r="D191" s="26">
        <v>0</v>
      </c>
      <c r="E191" s="21">
        <f t="shared" si="3"/>
        <v>0</v>
      </c>
      <c r="F191" s="26">
        <v>0</v>
      </c>
    </row>
    <row r="192" spans="1:6" s="6" customFormat="1" ht="30" outlineLevel="5">
      <c r="A192" s="22" t="s">
        <v>357</v>
      </c>
      <c r="B192" s="24" t="s">
        <v>358</v>
      </c>
      <c r="C192" s="24"/>
      <c r="D192" s="26">
        <f>D193</f>
        <v>1506979.68</v>
      </c>
      <c r="E192" s="21">
        <f t="shared" si="3"/>
        <v>-500.44999999995343</v>
      </c>
      <c r="F192" s="26">
        <f>F193</f>
        <v>1506479.23</v>
      </c>
    </row>
    <row r="193" spans="1:6" s="6" customFormat="1" ht="30" outlineLevel="5">
      <c r="A193" s="22" t="s">
        <v>356</v>
      </c>
      <c r="B193" s="24" t="s">
        <v>359</v>
      </c>
      <c r="C193" s="24"/>
      <c r="D193" s="26">
        <f>D194</f>
        <v>1506979.68</v>
      </c>
      <c r="E193" s="21">
        <f t="shared" si="3"/>
        <v>-500.44999999995343</v>
      </c>
      <c r="F193" s="26">
        <f>F194</f>
        <v>1506479.23</v>
      </c>
    </row>
    <row r="194" spans="1:6" s="6" customFormat="1" ht="30" outlineLevel="5">
      <c r="A194" s="22" t="s">
        <v>11</v>
      </c>
      <c r="B194" s="24" t="s">
        <v>359</v>
      </c>
      <c r="C194" s="24" t="s">
        <v>12</v>
      </c>
      <c r="D194" s="26">
        <f>D195</f>
        <v>1506979.68</v>
      </c>
      <c r="E194" s="21">
        <f t="shared" si="3"/>
        <v>-500.44999999995343</v>
      </c>
      <c r="F194" s="26">
        <f>F195</f>
        <v>1506479.23</v>
      </c>
    </row>
    <row r="195" spans="1:6" s="6" customFormat="1" ht="30" outlineLevel="5">
      <c r="A195" s="22" t="s">
        <v>13</v>
      </c>
      <c r="B195" s="24" t="s">
        <v>359</v>
      </c>
      <c r="C195" s="24" t="s">
        <v>14</v>
      </c>
      <c r="D195" s="26">
        <v>1506979.68</v>
      </c>
      <c r="E195" s="21">
        <f t="shared" si="3"/>
        <v>-500.44999999995343</v>
      </c>
      <c r="F195" s="26">
        <v>1506479.23</v>
      </c>
    </row>
    <row r="196" spans="1:6" s="6" customFormat="1" ht="33" customHeight="1" outlineLevel="5">
      <c r="A196" s="22" t="s">
        <v>274</v>
      </c>
      <c r="B196" s="24" t="s">
        <v>276</v>
      </c>
      <c r="C196" s="24"/>
      <c r="D196" s="26">
        <f>D197</f>
        <v>0</v>
      </c>
      <c r="E196" s="21">
        <f t="shared" si="3"/>
        <v>200000</v>
      </c>
      <c r="F196" s="26">
        <f>F197</f>
        <v>200000</v>
      </c>
    </row>
    <row r="197" spans="1:6" s="6" customFormat="1" ht="36.75" customHeight="1" outlineLevel="5">
      <c r="A197" s="22" t="s">
        <v>275</v>
      </c>
      <c r="B197" s="24" t="s">
        <v>277</v>
      </c>
      <c r="C197" s="24"/>
      <c r="D197" s="26">
        <f>D198</f>
        <v>0</v>
      </c>
      <c r="E197" s="21">
        <f t="shared" si="3"/>
        <v>200000</v>
      </c>
      <c r="F197" s="26">
        <f>F198</f>
        <v>200000</v>
      </c>
    </row>
    <row r="198" spans="1:6" s="6" customFormat="1" ht="30" outlineLevel="5">
      <c r="A198" s="22" t="s">
        <v>11</v>
      </c>
      <c r="B198" s="24" t="s">
        <v>277</v>
      </c>
      <c r="C198" s="24" t="s">
        <v>12</v>
      </c>
      <c r="D198" s="26">
        <f>D199</f>
        <v>0</v>
      </c>
      <c r="E198" s="21">
        <f t="shared" si="3"/>
        <v>200000</v>
      </c>
      <c r="F198" s="26">
        <f>F199</f>
        <v>200000</v>
      </c>
    </row>
    <row r="199" spans="1:6" s="6" customFormat="1" ht="30" outlineLevel="5">
      <c r="A199" s="22" t="s">
        <v>13</v>
      </c>
      <c r="B199" s="24" t="s">
        <v>277</v>
      </c>
      <c r="C199" s="24" t="s">
        <v>14</v>
      </c>
      <c r="D199" s="26">
        <v>0</v>
      </c>
      <c r="E199" s="21">
        <f t="shared" si="3"/>
        <v>200000</v>
      </c>
      <c r="F199" s="26">
        <v>200000</v>
      </c>
    </row>
    <row r="200" spans="1:6" s="6" customFormat="1" ht="45" outlineLevel="2">
      <c r="A200" s="22" t="s">
        <v>133</v>
      </c>
      <c r="B200" s="24" t="s">
        <v>134</v>
      </c>
      <c r="C200" s="24"/>
      <c r="D200" s="26">
        <f>D201+D206</f>
        <v>3238495.83</v>
      </c>
      <c r="E200" s="21">
        <f t="shared" si="3"/>
        <v>-2277167.81</v>
      </c>
      <c r="F200" s="26">
        <f>F201+F206</f>
        <v>961328.02</v>
      </c>
    </row>
    <row r="201" spans="1:6" s="6" customFormat="1" ht="30" outlineLevel="3">
      <c r="A201" s="22" t="s">
        <v>135</v>
      </c>
      <c r="B201" s="24" t="s">
        <v>136</v>
      </c>
      <c r="C201" s="24"/>
      <c r="D201" s="26">
        <f>D202+D204</f>
        <v>2767001.6000000001</v>
      </c>
      <c r="E201" s="21">
        <f t="shared" si="3"/>
        <v>-2277167.81</v>
      </c>
      <c r="F201" s="26">
        <f>F202+F204</f>
        <v>489833.79</v>
      </c>
    </row>
    <row r="202" spans="1:6" s="6" customFormat="1" ht="21.75" customHeight="1" outlineLevel="4">
      <c r="A202" s="22" t="s">
        <v>11</v>
      </c>
      <c r="B202" s="24" t="s">
        <v>136</v>
      </c>
      <c r="C202" s="24" t="s">
        <v>12</v>
      </c>
      <c r="D202" s="26">
        <f>D203</f>
        <v>2567001.6</v>
      </c>
      <c r="E202" s="21">
        <f t="shared" si="3"/>
        <v>-2527167.81</v>
      </c>
      <c r="F202" s="26">
        <f>F203</f>
        <v>39833.79</v>
      </c>
    </row>
    <row r="203" spans="1:6" s="6" customFormat="1" ht="30" outlineLevel="5">
      <c r="A203" s="22" t="s">
        <v>13</v>
      </c>
      <c r="B203" s="24" t="s">
        <v>136</v>
      </c>
      <c r="C203" s="24" t="s">
        <v>14</v>
      </c>
      <c r="D203" s="26">
        <v>2567001.6</v>
      </c>
      <c r="E203" s="21">
        <f t="shared" si="3"/>
        <v>-2527167.81</v>
      </c>
      <c r="F203" s="26">
        <v>39833.79</v>
      </c>
    </row>
    <row r="204" spans="1:6" s="6" customFormat="1" outlineLevel="5">
      <c r="A204" s="22" t="s">
        <v>29</v>
      </c>
      <c r="B204" s="24" t="s">
        <v>136</v>
      </c>
      <c r="C204" s="24" t="s">
        <v>30</v>
      </c>
      <c r="D204" s="26">
        <f>D205</f>
        <v>200000</v>
      </c>
      <c r="E204" s="21">
        <f t="shared" si="3"/>
        <v>250000</v>
      </c>
      <c r="F204" s="26">
        <f>F205</f>
        <v>450000</v>
      </c>
    </row>
    <row r="205" spans="1:6" s="6" customFormat="1" outlineLevel="5">
      <c r="A205" s="22" t="s">
        <v>31</v>
      </c>
      <c r="B205" s="24" t="s">
        <v>136</v>
      </c>
      <c r="C205" s="24" t="s">
        <v>32</v>
      </c>
      <c r="D205" s="26">
        <v>200000</v>
      </c>
      <c r="E205" s="21">
        <f t="shared" si="3"/>
        <v>250000</v>
      </c>
      <c r="F205" s="26">
        <v>450000</v>
      </c>
    </row>
    <row r="206" spans="1:6" s="6" customFormat="1" ht="45" outlineLevel="5">
      <c r="A206" s="22" t="s">
        <v>360</v>
      </c>
      <c r="B206" s="24" t="s">
        <v>361</v>
      </c>
      <c r="C206" s="24"/>
      <c r="D206" s="26">
        <f>D207</f>
        <v>471494.23</v>
      </c>
      <c r="E206" s="21">
        <f t="shared" si="3"/>
        <v>0</v>
      </c>
      <c r="F206" s="26">
        <f>F207</f>
        <v>471494.23</v>
      </c>
    </row>
    <row r="207" spans="1:6" s="6" customFormat="1" ht="30" outlineLevel="5">
      <c r="A207" s="22" t="s">
        <v>11</v>
      </c>
      <c r="B207" s="24" t="s">
        <v>361</v>
      </c>
      <c r="C207" s="24" t="s">
        <v>12</v>
      </c>
      <c r="D207" s="26">
        <f>D208</f>
        <v>471494.23</v>
      </c>
      <c r="E207" s="21">
        <f t="shared" si="3"/>
        <v>0</v>
      </c>
      <c r="F207" s="26">
        <f>F208</f>
        <v>471494.23</v>
      </c>
    </row>
    <row r="208" spans="1:6" s="6" customFormat="1" ht="30" outlineLevel="5">
      <c r="A208" s="22" t="s">
        <v>13</v>
      </c>
      <c r="B208" s="24" t="s">
        <v>361</v>
      </c>
      <c r="C208" s="24" t="s">
        <v>14</v>
      </c>
      <c r="D208" s="26">
        <v>471494.23</v>
      </c>
      <c r="E208" s="21">
        <f t="shared" si="3"/>
        <v>0</v>
      </c>
      <c r="F208" s="26">
        <v>471494.23</v>
      </c>
    </row>
    <row r="209" spans="1:6" s="6" customFormat="1" ht="32.25" hidden="1" customHeight="1" outlineLevel="5">
      <c r="A209" s="22" t="s">
        <v>283</v>
      </c>
      <c r="B209" s="24" t="s">
        <v>278</v>
      </c>
      <c r="C209" s="24"/>
      <c r="D209" s="26">
        <f>D210</f>
        <v>0</v>
      </c>
      <c r="E209" s="21">
        <f t="shared" si="3"/>
        <v>0</v>
      </c>
      <c r="F209" s="26">
        <f>F210</f>
        <v>0</v>
      </c>
    </row>
    <row r="210" spans="1:6" s="6" customFormat="1" ht="32.25" hidden="1" customHeight="1" outlineLevel="5">
      <c r="A210" s="22" t="s">
        <v>279</v>
      </c>
      <c r="B210" s="24" t="s">
        <v>280</v>
      </c>
      <c r="C210" s="24"/>
      <c r="D210" s="26">
        <f>D211</f>
        <v>0</v>
      </c>
      <c r="E210" s="21">
        <f t="shared" ref="E210:E287" si="4">F210-D210</f>
        <v>0</v>
      </c>
      <c r="F210" s="26">
        <f>F211</f>
        <v>0</v>
      </c>
    </row>
    <row r="211" spans="1:6" s="6" customFormat="1" ht="21" hidden="1" customHeight="1" outlineLevel="5">
      <c r="A211" s="22" t="s">
        <v>11</v>
      </c>
      <c r="B211" s="24" t="s">
        <v>280</v>
      </c>
      <c r="C211" s="24" t="s">
        <v>12</v>
      </c>
      <c r="D211" s="26">
        <f>D212</f>
        <v>0</v>
      </c>
      <c r="E211" s="21">
        <f t="shared" si="4"/>
        <v>0</v>
      </c>
      <c r="F211" s="26">
        <f>F212</f>
        <v>0</v>
      </c>
    </row>
    <row r="212" spans="1:6" s="6" customFormat="1" ht="30" hidden="1" outlineLevel="5">
      <c r="A212" s="22" t="s">
        <v>13</v>
      </c>
      <c r="B212" s="24" t="s">
        <v>280</v>
      </c>
      <c r="C212" s="24" t="s">
        <v>14</v>
      </c>
      <c r="D212" s="26"/>
      <c r="E212" s="21">
        <f t="shared" si="4"/>
        <v>0</v>
      </c>
      <c r="F212" s="26"/>
    </row>
    <row r="213" spans="1:6" s="6" customFormat="1" ht="35.25" customHeight="1" collapsed="1">
      <c r="A213" s="18" t="s">
        <v>137</v>
      </c>
      <c r="B213" s="19" t="s">
        <v>138</v>
      </c>
      <c r="C213" s="19"/>
      <c r="D213" s="20">
        <f>D214+D218+D239</f>
        <v>70292511.230000004</v>
      </c>
      <c r="E213" s="21">
        <f t="shared" si="4"/>
        <v>27637621.159999982</v>
      </c>
      <c r="F213" s="20">
        <f>F214+F218+F239</f>
        <v>97930132.389999986</v>
      </c>
    </row>
    <row r="214" spans="1:6" s="6" customFormat="1" ht="30" outlineLevel="2">
      <c r="A214" s="22" t="s">
        <v>139</v>
      </c>
      <c r="B214" s="24" t="s">
        <v>140</v>
      </c>
      <c r="C214" s="24"/>
      <c r="D214" s="26">
        <f>D215</f>
        <v>120000</v>
      </c>
      <c r="E214" s="21">
        <f t="shared" si="4"/>
        <v>0</v>
      </c>
      <c r="F214" s="26">
        <f>F215</f>
        <v>120000</v>
      </c>
    </row>
    <row r="215" spans="1:6" s="6" customFormat="1" ht="34.5" customHeight="1" outlineLevel="3">
      <c r="A215" s="22" t="s">
        <v>250</v>
      </c>
      <c r="B215" s="24" t="s">
        <v>141</v>
      </c>
      <c r="C215" s="24"/>
      <c r="D215" s="26">
        <f>D216</f>
        <v>120000</v>
      </c>
      <c r="E215" s="21">
        <f t="shared" si="4"/>
        <v>0</v>
      </c>
      <c r="F215" s="26">
        <f>F216</f>
        <v>120000</v>
      </c>
    </row>
    <row r="216" spans="1:6" s="6" customFormat="1" ht="22.5" customHeight="1" outlineLevel="4">
      <c r="A216" s="22" t="s">
        <v>11</v>
      </c>
      <c r="B216" s="24" t="s">
        <v>141</v>
      </c>
      <c r="C216" s="24" t="s">
        <v>12</v>
      </c>
      <c r="D216" s="26">
        <f>D217</f>
        <v>120000</v>
      </c>
      <c r="E216" s="21">
        <f t="shared" si="4"/>
        <v>0</v>
      </c>
      <c r="F216" s="26">
        <f>F217</f>
        <v>120000</v>
      </c>
    </row>
    <row r="217" spans="1:6" s="6" customFormat="1" ht="30" outlineLevel="5">
      <c r="A217" s="22" t="s">
        <v>13</v>
      </c>
      <c r="B217" s="24" t="s">
        <v>141</v>
      </c>
      <c r="C217" s="24" t="s">
        <v>14</v>
      </c>
      <c r="D217" s="26">
        <v>120000</v>
      </c>
      <c r="E217" s="21">
        <f t="shared" si="4"/>
        <v>0</v>
      </c>
      <c r="F217" s="26">
        <v>120000</v>
      </c>
    </row>
    <row r="218" spans="1:6" s="6" customFormat="1" outlineLevel="2">
      <c r="A218" s="22" t="s">
        <v>142</v>
      </c>
      <c r="B218" s="24" t="s">
        <v>143</v>
      </c>
      <c r="C218" s="24"/>
      <c r="D218" s="26">
        <f>D222+D225+D233+D236</f>
        <v>52783307.32</v>
      </c>
      <c r="E218" s="21">
        <f t="shared" si="4"/>
        <v>28637621.159999989</v>
      </c>
      <c r="F218" s="26">
        <f>F222+F225+F233+F236+F219+F230</f>
        <v>81420928.479999989</v>
      </c>
    </row>
    <row r="219" spans="1:6" s="6" customFormat="1" ht="30" outlineLevel="2">
      <c r="A219" s="10" t="s">
        <v>388</v>
      </c>
      <c r="B219" s="36" t="s">
        <v>389</v>
      </c>
      <c r="C219" s="36"/>
      <c r="D219" s="26">
        <v>0</v>
      </c>
      <c r="E219" s="37">
        <f t="shared" si="4"/>
        <v>1240654.49</v>
      </c>
      <c r="F219" s="26">
        <f>F220</f>
        <v>1240654.49</v>
      </c>
    </row>
    <row r="220" spans="1:6" s="6" customFormat="1" outlineLevel="2">
      <c r="A220" s="10" t="s">
        <v>29</v>
      </c>
      <c r="B220" s="36" t="s">
        <v>389</v>
      </c>
      <c r="C220" s="36" t="s">
        <v>30</v>
      </c>
      <c r="D220" s="26">
        <v>0</v>
      </c>
      <c r="E220" s="37">
        <f t="shared" si="4"/>
        <v>1240654.49</v>
      </c>
      <c r="F220" s="26">
        <f>F221</f>
        <v>1240654.49</v>
      </c>
    </row>
    <row r="221" spans="1:6" s="6" customFormat="1" ht="30" outlineLevel="2">
      <c r="A221" s="10" t="s">
        <v>236</v>
      </c>
      <c r="B221" s="36" t="s">
        <v>389</v>
      </c>
      <c r="C221" s="36" t="s">
        <v>235</v>
      </c>
      <c r="D221" s="26">
        <v>0</v>
      </c>
      <c r="E221" s="37">
        <f t="shared" si="4"/>
        <v>1240654.49</v>
      </c>
      <c r="F221" s="38">
        <v>1240654.49</v>
      </c>
    </row>
    <row r="222" spans="1:6" s="6" customFormat="1" ht="31.5" customHeight="1" outlineLevel="3">
      <c r="A222" s="22" t="s">
        <v>146</v>
      </c>
      <c r="B222" s="24" t="s">
        <v>386</v>
      </c>
      <c r="C222" s="24"/>
      <c r="D222" s="26">
        <f>D223</f>
        <v>0</v>
      </c>
      <c r="E222" s="21">
        <f t="shared" si="4"/>
        <v>23217759</v>
      </c>
      <c r="F222" s="26">
        <f>F223</f>
        <v>23217759</v>
      </c>
    </row>
    <row r="223" spans="1:6" s="6" customFormat="1" ht="18.75" customHeight="1" outlineLevel="4">
      <c r="A223" s="22" t="s">
        <v>29</v>
      </c>
      <c r="B223" s="24" t="s">
        <v>386</v>
      </c>
      <c r="C223" s="24" t="s">
        <v>30</v>
      </c>
      <c r="D223" s="26">
        <f>D224</f>
        <v>0</v>
      </c>
      <c r="E223" s="21">
        <f t="shared" si="4"/>
        <v>23217759</v>
      </c>
      <c r="F223" s="26">
        <f>F224</f>
        <v>23217759</v>
      </c>
    </row>
    <row r="224" spans="1:6" s="6" customFormat="1" ht="30" outlineLevel="5">
      <c r="A224" s="22" t="s">
        <v>236</v>
      </c>
      <c r="B224" s="24" t="s">
        <v>386</v>
      </c>
      <c r="C224" s="24" t="s">
        <v>235</v>
      </c>
      <c r="D224" s="26"/>
      <c r="E224" s="21">
        <f t="shared" si="4"/>
        <v>23217759</v>
      </c>
      <c r="F224" s="26">
        <v>23217759</v>
      </c>
    </row>
    <row r="225" spans="1:6" s="6" customFormat="1" ht="45" outlineLevel="3">
      <c r="A225" s="22" t="s">
        <v>144</v>
      </c>
      <c r="B225" s="24" t="s">
        <v>145</v>
      </c>
      <c r="C225" s="24"/>
      <c r="D225" s="26">
        <f>D226+D228</f>
        <v>4192162.4000000004</v>
      </c>
      <c r="E225" s="21">
        <f t="shared" si="4"/>
        <v>-1183962.6500000004</v>
      </c>
      <c r="F225" s="26">
        <f>F226+F228</f>
        <v>3008199.75</v>
      </c>
    </row>
    <row r="226" spans="1:6" s="6" customFormat="1" ht="20.25" customHeight="1" outlineLevel="4">
      <c r="A226" s="22" t="s">
        <v>11</v>
      </c>
      <c r="B226" s="24" t="s">
        <v>145</v>
      </c>
      <c r="C226" s="24" t="s">
        <v>12</v>
      </c>
      <c r="D226" s="26">
        <f>D227</f>
        <v>4159180.74</v>
      </c>
      <c r="E226" s="21">
        <f t="shared" si="4"/>
        <v>-1183962.6500000004</v>
      </c>
      <c r="F226" s="26">
        <f>F227</f>
        <v>2975218.09</v>
      </c>
    </row>
    <row r="227" spans="1:6" s="6" customFormat="1" ht="30" outlineLevel="5">
      <c r="A227" s="22" t="s">
        <v>13</v>
      </c>
      <c r="B227" s="24" t="s">
        <v>145</v>
      </c>
      <c r="C227" s="24" t="s">
        <v>14</v>
      </c>
      <c r="D227" s="26">
        <v>4159180.74</v>
      </c>
      <c r="E227" s="21">
        <f t="shared" si="4"/>
        <v>-1183962.6500000004</v>
      </c>
      <c r="F227" s="26">
        <v>2975218.09</v>
      </c>
    </row>
    <row r="228" spans="1:6" s="6" customFormat="1" outlineLevel="5">
      <c r="A228" s="22" t="s">
        <v>29</v>
      </c>
      <c r="B228" s="24" t="s">
        <v>145</v>
      </c>
      <c r="C228" s="24" t="s">
        <v>30</v>
      </c>
      <c r="D228" s="26">
        <f>D229</f>
        <v>32981.660000000003</v>
      </c>
      <c r="E228" s="21">
        <f t="shared" si="4"/>
        <v>0</v>
      </c>
      <c r="F228" s="26">
        <f>F229</f>
        <v>32981.660000000003</v>
      </c>
    </row>
    <row r="229" spans="1:6" s="6" customFormat="1" outlineLevel="5">
      <c r="A229" s="22" t="s">
        <v>31</v>
      </c>
      <c r="B229" s="24" t="s">
        <v>145</v>
      </c>
      <c r="C229" s="24" t="s">
        <v>32</v>
      </c>
      <c r="D229" s="26">
        <v>32981.660000000003</v>
      </c>
      <c r="E229" s="21">
        <f t="shared" si="4"/>
        <v>0</v>
      </c>
      <c r="F229" s="26">
        <v>32981.660000000003</v>
      </c>
    </row>
    <row r="230" spans="1:6" s="6" customFormat="1" ht="34.5" customHeight="1" outlineLevel="5">
      <c r="A230" s="22" t="s">
        <v>384</v>
      </c>
      <c r="B230" s="24" t="s">
        <v>390</v>
      </c>
      <c r="C230" s="24"/>
      <c r="D230" s="26"/>
      <c r="E230" s="21">
        <f t="shared" si="4"/>
        <v>4490930.18</v>
      </c>
      <c r="F230" s="26">
        <f>F231</f>
        <v>4490930.18</v>
      </c>
    </row>
    <row r="231" spans="1:6" s="6" customFormat="1" outlineLevel="5">
      <c r="A231" s="22" t="s">
        <v>29</v>
      </c>
      <c r="B231" s="24" t="s">
        <v>390</v>
      </c>
      <c r="C231" s="24" t="s">
        <v>30</v>
      </c>
      <c r="D231" s="26"/>
      <c r="E231" s="21">
        <f t="shared" si="4"/>
        <v>4490930.18</v>
      </c>
      <c r="F231" s="26">
        <f>F232</f>
        <v>4490930.18</v>
      </c>
    </row>
    <row r="232" spans="1:6" s="6" customFormat="1" ht="30" outlineLevel="5">
      <c r="A232" s="22" t="s">
        <v>236</v>
      </c>
      <c r="B232" s="24" t="s">
        <v>390</v>
      </c>
      <c r="C232" s="24" t="s">
        <v>235</v>
      </c>
      <c r="D232" s="26"/>
      <c r="E232" s="21">
        <f t="shared" si="4"/>
        <v>4490930.18</v>
      </c>
      <c r="F232" s="26">
        <v>4490930.18</v>
      </c>
    </row>
    <row r="233" spans="1:6" s="6" customFormat="1" ht="31.5" customHeight="1" outlineLevel="3">
      <c r="A233" s="22" t="s">
        <v>146</v>
      </c>
      <c r="B233" s="24" t="s">
        <v>147</v>
      </c>
      <c r="C233" s="24"/>
      <c r="D233" s="26">
        <f>D234</f>
        <v>22500000</v>
      </c>
      <c r="E233" s="21">
        <f t="shared" si="4"/>
        <v>0</v>
      </c>
      <c r="F233" s="26">
        <f>F234</f>
        <v>22500000</v>
      </c>
    </row>
    <row r="234" spans="1:6" s="6" customFormat="1" outlineLevel="4">
      <c r="A234" s="22" t="s">
        <v>29</v>
      </c>
      <c r="B234" s="24" t="s">
        <v>147</v>
      </c>
      <c r="C234" s="24" t="s">
        <v>30</v>
      </c>
      <c r="D234" s="26">
        <f>D235</f>
        <v>22500000</v>
      </c>
      <c r="E234" s="21">
        <f t="shared" si="4"/>
        <v>0</v>
      </c>
      <c r="F234" s="26">
        <f>F235</f>
        <v>22500000</v>
      </c>
    </row>
    <row r="235" spans="1:6" s="6" customFormat="1" ht="33" customHeight="1" outlineLevel="5">
      <c r="A235" s="22" t="s">
        <v>236</v>
      </c>
      <c r="B235" s="24" t="s">
        <v>147</v>
      </c>
      <c r="C235" s="24" t="s">
        <v>235</v>
      </c>
      <c r="D235" s="26">
        <v>22500000</v>
      </c>
      <c r="E235" s="21">
        <f t="shared" si="4"/>
        <v>0</v>
      </c>
      <c r="F235" s="26">
        <v>22500000</v>
      </c>
    </row>
    <row r="236" spans="1:6" s="6" customFormat="1" ht="94.5" customHeight="1" outlineLevel="3">
      <c r="A236" s="39" t="s">
        <v>148</v>
      </c>
      <c r="B236" s="24" t="s">
        <v>149</v>
      </c>
      <c r="C236" s="24"/>
      <c r="D236" s="26">
        <f>D237</f>
        <v>26091144.920000002</v>
      </c>
      <c r="E236" s="21">
        <f t="shared" si="4"/>
        <v>872240.13999999687</v>
      </c>
      <c r="F236" s="26">
        <f>F237</f>
        <v>26963385.059999999</v>
      </c>
    </row>
    <row r="237" spans="1:6" s="6" customFormat="1" ht="19.5" customHeight="1" outlineLevel="4">
      <c r="A237" s="22" t="s">
        <v>11</v>
      </c>
      <c r="B237" s="24" t="s">
        <v>149</v>
      </c>
      <c r="C237" s="24" t="s">
        <v>12</v>
      </c>
      <c r="D237" s="26">
        <f>D238</f>
        <v>26091144.920000002</v>
      </c>
      <c r="E237" s="21">
        <f t="shared" si="4"/>
        <v>872240.13999999687</v>
      </c>
      <c r="F237" s="26">
        <f>F238</f>
        <v>26963385.059999999</v>
      </c>
    </row>
    <row r="238" spans="1:6" s="6" customFormat="1" ht="30" outlineLevel="5">
      <c r="A238" s="22" t="s">
        <v>13</v>
      </c>
      <c r="B238" s="24" t="s">
        <v>149</v>
      </c>
      <c r="C238" s="24" t="s">
        <v>14</v>
      </c>
      <c r="D238" s="26">
        <v>26091144.920000002</v>
      </c>
      <c r="E238" s="21">
        <f t="shared" si="4"/>
        <v>872240.13999999687</v>
      </c>
      <c r="F238" s="26">
        <v>26963385.059999999</v>
      </c>
    </row>
    <row r="239" spans="1:6" s="6" customFormat="1" ht="17.25" customHeight="1" outlineLevel="2">
      <c r="A239" s="22" t="s">
        <v>150</v>
      </c>
      <c r="B239" s="24" t="s">
        <v>151</v>
      </c>
      <c r="C239" s="24"/>
      <c r="D239" s="26">
        <f>D240+D245+D248</f>
        <v>17389203.91</v>
      </c>
      <c r="E239" s="21">
        <f t="shared" si="4"/>
        <v>-1000000</v>
      </c>
      <c r="F239" s="26">
        <f>F240+F245+F248</f>
        <v>16389203.91</v>
      </c>
    </row>
    <row r="240" spans="1:6" s="6" customFormat="1" outlineLevel="3">
      <c r="A240" s="22" t="s">
        <v>152</v>
      </c>
      <c r="B240" s="24" t="s">
        <v>153</v>
      </c>
      <c r="C240" s="24"/>
      <c r="D240" s="26">
        <f>D241+D243</f>
        <v>16189203.91</v>
      </c>
      <c r="E240" s="21">
        <f t="shared" si="4"/>
        <v>-997480.83000000007</v>
      </c>
      <c r="F240" s="26">
        <f>F241+F243</f>
        <v>15191723.08</v>
      </c>
    </row>
    <row r="241" spans="1:6" s="6" customFormat="1" ht="20.25" customHeight="1" outlineLevel="4">
      <c r="A241" s="22" t="s">
        <v>11</v>
      </c>
      <c r="B241" s="24" t="s">
        <v>153</v>
      </c>
      <c r="C241" s="24" t="s">
        <v>12</v>
      </c>
      <c r="D241" s="26">
        <f>D242</f>
        <v>16185541.6</v>
      </c>
      <c r="E241" s="21">
        <f t="shared" si="4"/>
        <v>-1000000</v>
      </c>
      <c r="F241" s="26">
        <f>F242</f>
        <v>15185541.6</v>
      </c>
    </row>
    <row r="242" spans="1:6" s="6" customFormat="1" ht="30" outlineLevel="5">
      <c r="A242" s="22" t="s">
        <v>13</v>
      </c>
      <c r="B242" s="24" t="s">
        <v>153</v>
      </c>
      <c r="C242" s="24" t="s">
        <v>14</v>
      </c>
      <c r="D242" s="26">
        <v>16185541.6</v>
      </c>
      <c r="E242" s="21">
        <f t="shared" si="4"/>
        <v>-1000000</v>
      </c>
      <c r="F242" s="26">
        <v>15185541.6</v>
      </c>
    </row>
    <row r="243" spans="1:6" s="6" customFormat="1" outlineLevel="5">
      <c r="A243" s="22" t="s">
        <v>29</v>
      </c>
      <c r="B243" s="24" t="s">
        <v>153</v>
      </c>
      <c r="C243" s="24" t="s">
        <v>30</v>
      </c>
      <c r="D243" s="26">
        <f>D244</f>
        <v>3662.31</v>
      </c>
      <c r="E243" s="21">
        <f t="shared" si="4"/>
        <v>2519.1699999999996</v>
      </c>
      <c r="F243" s="26">
        <f>F244</f>
        <v>6181.48</v>
      </c>
    </row>
    <row r="244" spans="1:6" s="6" customFormat="1" outlineLevel="5">
      <c r="A244" s="22" t="s">
        <v>31</v>
      </c>
      <c r="B244" s="24" t="s">
        <v>153</v>
      </c>
      <c r="C244" s="24" t="s">
        <v>32</v>
      </c>
      <c r="D244" s="26">
        <v>3662.31</v>
      </c>
      <c r="E244" s="21">
        <f t="shared" si="4"/>
        <v>2519.1699999999996</v>
      </c>
      <c r="F244" s="26">
        <v>6181.48</v>
      </c>
    </row>
    <row r="245" spans="1:6" s="6" customFormat="1" hidden="1" outlineLevel="3">
      <c r="A245" s="22" t="s">
        <v>154</v>
      </c>
      <c r="B245" s="24" t="s">
        <v>155</v>
      </c>
      <c r="C245" s="24"/>
      <c r="D245" s="26">
        <f>D246</f>
        <v>0</v>
      </c>
      <c r="E245" s="21">
        <f t="shared" si="4"/>
        <v>0</v>
      </c>
      <c r="F245" s="26">
        <f>F246</f>
        <v>0</v>
      </c>
    </row>
    <row r="246" spans="1:6" s="6" customFormat="1" hidden="1" outlineLevel="4">
      <c r="A246" s="22" t="s">
        <v>29</v>
      </c>
      <c r="B246" s="24" t="s">
        <v>155</v>
      </c>
      <c r="C246" s="24" t="s">
        <v>30</v>
      </c>
      <c r="D246" s="26">
        <f>D247</f>
        <v>0</v>
      </c>
      <c r="E246" s="21">
        <f t="shared" si="4"/>
        <v>0</v>
      </c>
      <c r="F246" s="26">
        <f>F247</f>
        <v>0</v>
      </c>
    </row>
    <row r="247" spans="1:6" s="6" customFormat="1" hidden="1" outlineLevel="5">
      <c r="A247" s="22" t="s">
        <v>31</v>
      </c>
      <c r="B247" s="24" t="s">
        <v>155</v>
      </c>
      <c r="C247" s="24" t="s">
        <v>32</v>
      </c>
      <c r="D247" s="26"/>
      <c r="E247" s="21">
        <f t="shared" si="4"/>
        <v>0</v>
      </c>
      <c r="F247" s="26"/>
    </row>
    <row r="248" spans="1:6" s="6" customFormat="1" outlineLevel="5">
      <c r="A248" s="10" t="s">
        <v>286</v>
      </c>
      <c r="B248" s="36" t="s">
        <v>281</v>
      </c>
      <c r="C248" s="36"/>
      <c r="D248" s="26">
        <f>D249+D251</f>
        <v>1200000</v>
      </c>
      <c r="E248" s="21">
        <f t="shared" si="4"/>
        <v>-2519.1699999999255</v>
      </c>
      <c r="F248" s="26">
        <f>F249+F251</f>
        <v>1197480.83</v>
      </c>
    </row>
    <row r="249" spans="1:6" s="6" customFormat="1" ht="30" outlineLevel="5">
      <c r="A249" s="22" t="s">
        <v>11</v>
      </c>
      <c r="B249" s="36" t="s">
        <v>281</v>
      </c>
      <c r="C249" s="24" t="s">
        <v>12</v>
      </c>
      <c r="D249" s="26">
        <f>D250</f>
        <v>1000000</v>
      </c>
      <c r="E249" s="21">
        <f t="shared" si="4"/>
        <v>-237551.57999999996</v>
      </c>
      <c r="F249" s="26">
        <f>F250</f>
        <v>762448.42</v>
      </c>
    </row>
    <row r="250" spans="1:6" s="6" customFormat="1" ht="30" outlineLevel="5">
      <c r="A250" s="22" t="s">
        <v>13</v>
      </c>
      <c r="B250" s="36" t="s">
        <v>281</v>
      </c>
      <c r="C250" s="24" t="s">
        <v>14</v>
      </c>
      <c r="D250" s="26">
        <v>1000000</v>
      </c>
      <c r="E250" s="21">
        <f t="shared" si="4"/>
        <v>-237551.57999999996</v>
      </c>
      <c r="F250" s="26">
        <v>762448.42</v>
      </c>
    </row>
    <row r="251" spans="1:6" s="6" customFormat="1" outlineLevel="5">
      <c r="A251" s="22" t="s">
        <v>29</v>
      </c>
      <c r="B251" s="36" t="s">
        <v>281</v>
      </c>
      <c r="C251" s="24" t="s">
        <v>30</v>
      </c>
      <c r="D251" s="26">
        <f>D252+D253</f>
        <v>200000</v>
      </c>
      <c r="E251" s="21">
        <f t="shared" si="4"/>
        <v>235032.40999999997</v>
      </c>
      <c r="F251" s="26">
        <f>F252+F253</f>
        <v>435032.41</v>
      </c>
    </row>
    <row r="252" spans="1:6" s="6" customFormat="1" outlineLevel="5">
      <c r="A252" s="22" t="s">
        <v>234</v>
      </c>
      <c r="B252" s="36" t="s">
        <v>281</v>
      </c>
      <c r="C252" s="24" t="s">
        <v>233</v>
      </c>
      <c r="D252" s="26">
        <v>52156.92</v>
      </c>
      <c r="E252" s="21">
        <f t="shared" si="4"/>
        <v>30375.190000000002</v>
      </c>
      <c r="F252" s="26">
        <v>82532.11</v>
      </c>
    </row>
    <row r="253" spans="1:6" s="6" customFormat="1" outlineLevel="5">
      <c r="A253" s="22" t="s">
        <v>31</v>
      </c>
      <c r="B253" s="36" t="s">
        <v>281</v>
      </c>
      <c r="C253" s="24" t="s">
        <v>32</v>
      </c>
      <c r="D253" s="26">
        <v>147843.07999999999</v>
      </c>
      <c r="E253" s="21">
        <f t="shared" si="4"/>
        <v>204657.22</v>
      </c>
      <c r="F253" s="26">
        <v>352500.3</v>
      </c>
    </row>
    <row r="254" spans="1:6" s="6" customFormat="1" ht="28.5">
      <c r="A254" s="18" t="s">
        <v>156</v>
      </c>
      <c r="B254" s="19" t="s">
        <v>157</v>
      </c>
      <c r="C254" s="19"/>
      <c r="D254" s="20">
        <f>D255+D269</f>
        <v>178254079.18000001</v>
      </c>
      <c r="E254" s="21">
        <f t="shared" si="4"/>
        <v>-1481032.2599999905</v>
      </c>
      <c r="F254" s="20">
        <f>F255+F269</f>
        <v>176773046.92000002</v>
      </c>
    </row>
    <row r="255" spans="1:6" s="6" customFormat="1" ht="30" outlineLevel="2">
      <c r="A255" s="22" t="s">
        <v>158</v>
      </c>
      <c r="B255" s="24" t="s">
        <v>159</v>
      </c>
      <c r="C255" s="24"/>
      <c r="D255" s="26">
        <f>D259+D266+D256</f>
        <v>74247532.760000005</v>
      </c>
      <c r="E255" s="21">
        <f t="shared" si="4"/>
        <v>-1481032.2600000054</v>
      </c>
      <c r="F255" s="26">
        <f>F259+F266+F256</f>
        <v>72766500.5</v>
      </c>
    </row>
    <row r="256" spans="1:6" s="6" customFormat="1" ht="30" outlineLevel="2">
      <c r="A256" s="22" t="s">
        <v>362</v>
      </c>
      <c r="B256" s="24" t="s">
        <v>363</v>
      </c>
      <c r="C256" s="24"/>
      <c r="D256" s="26">
        <f>D257</f>
        <v>11500000</v>
      </c>
      <c r="E256" s="21">
        <f t="shared" si="4"/>
        <v>0</v>
      </c>
      <c r="F256" s="26">
        <f>F257</f>
        <v>11500000</v>
      </c>
    </row>
    <row r="257" spans="1:6" s="6" customFormat="1" ht="30" outlineLevel="2">
      <c r="A257" s="40" t="s">
        <v>90</v>
      </c>
      <c r="B257" s="24" t="s">
        <v>363</v>
      </c>
      <c r="C257" s="24" t="s">
        <v>91</v>
      </c>
      <c r="D257" s="26">
        <f>D258</f>
        <v>11500000</v>
      </c>
      <c r="E257" s="21">
        <f t="shared" si="4"/>
        <v>0</v>
      </c>
      <c r="F257" s="26">
        <f>F258</f>
        <v>11500000</v>
      </c>
    </row>
    <row r="258" spans="1:6" s="6" customFormat="1" outlineLevel="2">
      <c r="A258" s="40" t="s">
        <v>349</v>
      </c>
      <c r="B258" s="24" t="s">
        <v>363</v>
      </c>
      <c r="C258" s="24" t="s">
        <v>348</v>
      </c>
      <c r="D258" s="26">
        <v>11500000</v>
      </c>
      <c r="E258" s="21">
        <f t="shared" si="4"/>
        <v>0</v>
      </c>
      <c r="F258" s="26">
        <v>11500000</v>
      </c>
    </row>
    <row r="259" spans="1:6" s="6" customFormat="1" ht="30" outlineLevel="3">
      <c r="A259" s="22" t="s">
        <v>160</v>
      </c>
      <c r="B259" s="24" t="s">
        <v>161</v>
      </c>
      <c r="C259" s="24"/>
      <c r="D259" s="26">
        <f>D260+D264+D262</f>
        <v>62747532.760000005</v>
      </c>
      <c r="E259" s="21">
        <f t="shared" si="4"/>
        <v>-1481032.2600000054</v>
      </c>
      <c r="F259" s="26">
        <f>F260+F264+F262</f>
        <v>61266500.5</v>
      </c>
    </row>
    <row r="260" spans="1:6" s="6" customFormat="1" ht="20.25" customHeight="1" outlineLevel="4">
      <c r="A260" s="22" t="s">
        <v>11</v>
      </c>
      <c r="B260" s="24" t="s">
        <v>161</v>
      </c>
      <c r="C260" s="24" t="s">
        <v>12</v>
      </c>
      <c r="D260" s="26">
        <f>D261</f>
        <v>67180.2</v>
      </c>
      <c r="E260" s="21">
        <f t="shared" si="4"/>
        <v>-67180.2</v>
      </c>
      <c r="F260" s="26">
        <f>F261</f>
        <v>0</v>
      </c>
    </row>
    <row r="261" spans="1:6" s="6" customFormat="1" ht="30" outlineLevel="5">
      <c r="A261" s="22" t="s">
        <v>13</v>
      </c>
      <c r="B261" s="24" t="s">
        <v>161</v>
      </c>
      <c r="C261" s="24" t="s">
        <v>14</v>
      </c>
      <c r="D261" s="26">
        <v>67180.2</v>
      </c>
      <c r="E261" s="21">
        <f t="shared" si="4"/>
        <v>-67180.2</v>
      </c>
      <c r="F261" s="26">
        <v>0</v>
      </c>
    </row>
    <row r="262" spans="1:6" s="6" customFormat="1" outlineLevel="5">
      <c r="A262" s="10" t="s">
        <v>53</v>
      </c>
      <c r="B262" s="24" t="s">
        <v>161</v>
      </c>
      <c r="C262" s="24" t="s">
        <v>54</v>
      </c>
      <c r="D262" s="26">
        <f>D263</f>
        <v>25727793</v>
      </c>
      <c r="E262" s="21">
        <f t="shared" si="4"/>
        <v>-541873.96999999881</v>
      </c>
      <c r="F262" s="26">
        <f>F263</f>
        <v>25185919.030000001</v>
      </c>
    </row>
    <row r="263" spans="1:6" s="6" customFormat="1" ht="60" outlineLevel="5">
      <c r="A263" s="10" t="s">
        <v>365</v>
      </c>
      <c r="B263" s="24" t="s">
        <v>161</v>
      </c>
      <c r="C263" s="24" t="s">
        <v>367</v>
      </c>
      <c r="D263" s="26">
        <v>25727793</v>
      </c>
      <c r="E263" s="21">
        <f t="shared" si="4"/>
        <v>-541873.96999999881</v>
      </c>
      <c r="F263" s="26">
        <v>25185919.030000001</v>
      </c>
    </row>
    <row r="264" spans="1:6" s="6" customFormat="1" ht="30" outlineLevel="5">
      <c r="A264" s="40" t="s">
        <v>90</v>
      </c>
      <c r="B264" s="24" t="s">
        <v>161</v>
      </c>
      <c r="C264" s="24" t="s">
        <v>91</v>
      </c>
      <c r="D264" s="26">
        <f>D265</f>
        <v>36952559.560000002</v>
      </c>
      <c r="E264" s="21">
        <f t="shared" si="4"/>
        <v>-871978.09000000358</v>
      </c>
      <c r="F264" s="26">
        <f>F265</f>
        <v>36080581.469999999</v>
      </c>
    </row>
    <row r="265" spans="1:6" s="6" customFormat="1" outlineLevel="5">
      <c r="A265" s="40" t="s">
        <v>349</v>
      </c>
      <c r="B265" s="24" t="s">
        <v>161</v>
      </c>
      <c r="C265" s="24" t="s">
        <v>348</v>
      </c>
      <c r="D265" s="26">
        <v>36952559.560000002</v>
      </c>
      <c r="E265" s="21">
        <f t="shared" si="4"/>
        <v>-871978.09000000358</v>
      </c>
      <c r="F265" s="26">
        <v>36080581.469999999</v>
      </c>
    </row>
    <row r="266" spans="1:6" s="6" customFormat="1" ht="30" hidden="1" outlineLevel="3">
      <c r="A266" s="22" t="s">
        <v>162</v>
      </c>
      <c r="B266" s="24" t="s">
        <v>163</v>
      </c>
      <c r="C266" s="24"/>
      <c r="D266" s="26">
        <f>D267</f>
        <v>0</v>
      </c>
      <c r="E266" s="21">
        <f t="shared" si="4"/>
        <v>0</v>
      </c>
      <c r="F266" s="26">
        <f>F267</f>
        <v>0</v>
      </c>
    </row>
    <row r="267" spans="1:6" s="6" customFormat="1" ht="20.25" hidden="1" customHeight="1" outlineLevel="4">
      <c r="A267" s="22" t="s">
        <v>11</v>
      </c>
      <c r="B267" s="24" t="s">
        <v>163</v>
      </c>
      <c r="C267" s="24" t="s">
        <v>12</v>
      </c>
      <c r="D267" s="26">
        <f>D268</f>
        <v>0</v>
      </c>
      <c r="E267" s="21">
        <f t="shared" si="4"/>
        <v>0</v>
      </c>
      <c r="F267" s="26">
        <f>F268</f>
        <v>0</v>
      </c>
    </row>
    <row r="268" spans="1:6" s="6" customFormat="1" ht="30" hidden="1" outlineLevel="5">
      <c r="A268" s="22" t="s">
        <v>13</v>
      </c>
      <c r="B268" s="24" t="s">
        <v>163</v>
      </c>
      <c r="C268" s="24" t="s">
        <v>14</v>
      </c>
      <c r="D268" s="26"/>
      <c r="E268" s="21">
        <f t="shared" si="4"/>
        <v>0</v>
      </c>
      <c r="F268" s="26"/>
    </row>
    <row r="269" spans="1:6" s="6" customFormat="1" outlineLevel="2" collapsed="1">
      <c r="A269" s="22" t="s">
        <v>164</v>
      </c>
      <c r="B269" s="24" t="s">
        <v>329</v>
      </c>
      <c r="C269" s="24"/>
      <c r="D269" s="26">
        <f>D270+D273</f>
        <v>104006546.42</v>
      </c>
      <c r="E269" s="21">
        <f t="shared" si="4"/>
        <v>0</v>
      </c>
      <c r="F269" s="26">
        <f>F270+F273</f>
        <v>104006546.42</v>
      </c>
    </row>
    <row r="270" spans="1:6" s="6" customFormat="1" ht="45" outlineLevel="3">
      <c r="A270" s="22" t="s">
        <v>330</v>
      </c>
      <c r="B270" s="24" t="s">
        <v>328</v>
      </c>
      <c r="C270" s="24"/>
      <c r="D270" s="26">
        <f>D271</f>
        <v>94086996.049999997</v>
      </c>
      <c r="E270" s="21">
        <f t="shared" si="4"/>
        <v>0</v>
      </c>
      <c r="F270" s="26">
        <f>F271</f>
        <v>94086996.049999997</v>
      </c>
    </row>
    <row r="271" spans="1:6" s="6" customFormat="1" ht="18" customHeight="1" outlineLevel="4">
      <c r="A271" s="22" t="s">
        <v>90</v>
      </c>
      <c r="B271" s="24" t="s">
        <v>328</v>
      </c>
      <c r="C271" s="24" t="s">
        <v>91</v>
      </c>
      <c r="D271" s="26">
        <f>D272</f>
        <v>94086996.049999997</v>
      </c>
      <c r="E271" s="21">
        <f t="shared" si="4"/>
        <v>0</v>
      </c>
      <c r="F271" s="26">
        <f>F272</f>
        <v>94086996.049999997</v>
      </c>
    </row>
    <row r="272" spans="1:6" s="6" customFormat="1" outlineLevel="5">
      <c r="A272" s="22" t="s">
        <v>349</v>
      </c>
      <c r="B272" s="24" t="s">
        <v>328</v>
      </c>
      <c r="C272" s="24" t="s">
        <v>348</v>
      </c>
      <c r="D272" s="35">
        <v>94086996.049999997</v>
      </c>
      <c r="E272" s="21">
        <f t="shared" si="4"/>
        <v>0</v>
      </c>
      <c r="F272" s="35">
        <v>94086996.049999997</v>
      </c>
    </row>
    <row r="273" spans="1:6" s="6" customFormat="1" outlineLevel="3">
      <c r="A273" s="22" t="s">
        <v>165</v>
      </c>
      <c r="B273" s="24" t="s">
        <v>327</v>
      </c>
      <c r="C273" s="24"/>
      <c r="D273" s="26">
        <f>D274</f>
        <v>9919550.3699999992</v>
      </c>
      <c r="E273" s="21">
        <f t="shared" si="4"/>
        <v>0</v>
      </c>
      <c r="F273" s="26">
        <f>F274</f>
        <v>9919550.3699999992</v>
      </c>
    </row>
    <row r="274" spans="1:6" s="6" customFormat="1" ht="18" customHeight="1" outlineLevel="4">
      <c r="A274" s="22" t="s">
        <v>90</v>
      </c>
      <c r="B274" s="24" t="s">
        <v>327</v>
      </c>
      <c r="C274" s="24" t="s">
        <v>91</v>
      </c>
      <c r="D274" s="26">
        <f>D275</f>
        <v>9919550.3699999992</v>
      </c>
      <c r="E274" s="21">
        <f t="shared" si="4"/>
        <v>0</v>
      </c>
      <c r="F274" s="26">
        <f>F275</f>
        <v>9919550.3699999992</v>
      </c>
    </row>
    <row r="275" spans="1:6" s="6" customFormat="1" outlineLevel="5">
      <c r="A275" s="22" t="s">
        <v>349</v>
      </c>
      <c r="B275" s="24" t="s">
        <v>327</v>
      </c>
      <c r="C275" s="24" t="s">
        <v>348</v>
      </c>
      <c r="D275" s="35">
        <v>9919550.3699999992</v>
      </c>
      <c r="E275" s="21">
        <f t="shared" si="4"/>
        <v>0</v>
      </c>
      <c r="F275" s="35">
        <v>9919550.3699999992</v>
      </c>
    </row>
    <row r="276" spans="1:6" s="6" customFormat="1" ht="33" customHeight="1">
      <c r="A276" s="18" t="s">
        <v>290</v>
      </c>
      <c r="B276" s="19" t="s">
        <v>166</v>
      </c>
      <c r="C276" s="19"/>
      <c r="D276" s="20">
        <f>D277+D304</f>
        <v>6405000</v>
      </c>
      <c r="E276" s="21">
        <f t="shared" si="4"/>
        <v>-97238.740000000224</v>
      </c>
      <c r="F276" s="20">
        <f>F277+F304</f>
        <v>6307761.2599999998</v>
      </c>
    </row>
    <row r="277" spans="1:6" s="6" customFormat="1" ht="33" customHeight="1">
      <c r="A277" s="41" t="s">
        <v>292</v>
      </c>
      <c r="B277" s="23" t="s">
        <v>291</v>
      </c>
      <c r="C277" s="23"/>
      <c r="D277" s="25">
        <f>D278+D282+D286+D290+D294+D300</f>
        <v>420000</v>
      </c>
      <c r="E277" s="21">
        <f t="shared" si="4"/>
        <v>-194340.4</v>
      </c>
      <c r="F277" s="25">
        <f>F278+F282+F286+F290+F294+F300</f>
        <v>225659.6</v>
      </c>
    </row>
    <row r="278" spans="1:6" s="6" customFormat="1" ht="30.75" hidden="1" customHeight="1" outlineLevel="2">
      <c r="A278" s="30" t="s">
        <v>262</v>
      </c>
      <c r="B278" s="31" t="s">
        <v>263</v>
      </c>
      <c r="C278" s="24"/>
      <c r="D278" s="26">
        <f>D279</f>
        <v>0</v>
      </c>
      <c r="E278" s="21">
        <f t="shared" si="4"/>
        <v>0</v>
      </c>
      <c r="F278" s="26">
        <f>F279</f>
        <v>0</v>
      </c>
    </row>
    <row r="279" spans="1:6" s="6" customFormat="1" ht="21.75" hidden="1" customHeight="1" outlineLevel="2">
      <c r="A279" s="30" t="s">
        <v>265</v>
      </c>
      <c r="B279" s="31" t="s">
        <v>264</v>
      </c>
      <c r="C279" s="24"/>
      <c r="D279" s="26">
        <f>D280</f>
        <v>0</v>
      </c>
      <c r="E279" s="21">
        <f t="shared" si="4"/>
        <v>0</v>
      </c>
      <c r="F279" s="26">
        <f>F280</f>
        <v>0</v>
      </c>
    </row>
    <row r="280" spans="1:6" s="6" customFormat="1" ht="30" hidden="1" outlineLevel="3">
      <c r="A280" s="30" t="s">
        <v>11</v>
      </c>
      <c r="B280" s="31" t="s">
        <v>264</v>
      </c>
      <c r="C280" s="24" t="s">
        <v>12</v>
      </c>
      <c r="D280" s="26">
        <f>D281</f>
        <v>0</v>
      </c>
      <c r="E280" s="21">
        <f t="shared" si="4"/>
        <v>0</v>
      </c>
      <c r="F280" s="26">
        <f>F281</f>
        <v>0</v>
      </c>
    </row>
    <row r="281" spans="1:6" s="6" customFormat="1" ht="30" hidden="1" outlineLevel="4">
      <c r="A281" s="30" t="s">
        <v>13</v>
      </c>
      <c r="B281" s="31" t="s">
        <v>264</v>
      </c>
      <c r="C281" s="24" t="s">
        <v>14</v>
      </c>
      <c r="D281" s="26"/>
      <c r="E281" s="21">
        <f t="shared" si="4"/>
        <v>0</v>
      </c>
      <c r="F281" s="26"/>
    </row>
    <row r="282" spans="1:6" s="6" customFormat="1" ht="45" outlineLevel="5">
      <c r="A282" s="33" t="s">
        <v>167</v>
      </c>
      <c r="B282" s="42" t="s">
        <v>293</v>
      </c>
      <c r="C282" s="42"/>
      <c r="D282" s="26">
        <f>D283</f>
        <v>60000</v>
      </c>
      <c r="E282" s="21">
        <f t="shared" si="4"/>
        <v>-60000</v>
      </c>
      <c r="F282" s="26">
        <f>F283</f>
        <v>0</v>
      </c>
    </row>
    <row r="283" spans="1:6" s="6" customFormat="1" ht="36" customHeight="1" outlineLevel="5">
      <c r="A283" s="33" t="s">
        <v>168</v>
      </c>
      <c r="B283" s="42" t="s">
        <v>294</v>
      </c>
      <c r="C283" s="42"/>
      <c r="D283" s="26">
        <f>D284</f>
        <v>60000</v>
      </c>
      <c r="E283" s="21">
        <f t="shared" si="4"/>
        <v>-60000</v>
      </c>
      <c r="F283" s="26">
        <f>F284</f>
        <v>0</v>
      </c>
    </row>
    <row r="284" spans="1:6" s="6" customFormat="1" ht="30" outlineLevel="5">
      <c r="A284" s="33" t="s">
        <v>11</v>
      </c>
      <c r="B284" s="42" t="s">
        <v>294</v>
      </c>
      <c r="C284" s="42" t="s">
        <v>12</v>
      </c>
      <c r="D284" s="26">
        <f>D285</f>
        <v>60000</v>
      </c>
      <c r="E284" s="21">
        <f t="shared" si="4"/>
        <v>-60000</v>
      </c>
      <c r="F284" s="26">
        <f>F285</f>
        <v>0</v>
      </c>
    </row>
    <row r="285" spans="1:6" s="6" customFormat="1" ht="30" outlineLevel="5">
      <c r="A285" s="33" t="s">
        <v>13</v>
      </c>
      <c r="B285" s="42" t="s">
        <v>294</v>
      </c>
      <c r="C285" s="42" t="s">
        <v>14</v>
      </c>
      <c r="D285" s="26">
        <v>60000</v>
      </c>
      <c r="E285" s="21">
        <f t="shared" si="4"/>
        <v>-60000</v>
      </c>
      <c r="F285" s="26"/>
    </row>
    <row r="286" spans="1:6" s="6" customFormat="1" ht="50.25" customHeight="1" outlineLevel="5">
      <c r="A286" s="33" t="s">
        <v>169</v>
      </c>
      <c r="B286" s="42" t="s">
        <v>295</v>
      </c>
      <c r="C286" s="42"/>
      <c r="D286" s="26">
        <f>D287</f>
        <v>148666.64000000001</v>
      </c>
      <c r="E286" s="21">
        <f t="shared" si="4"/>
        <v>-32516.640000000014</v>
      </c>
      <c r="F286" s="26">
        <f>F287</f>
        <v>116150</v>
      </c>
    </row>
    <row r="287" spans="1:6" s="6" customFormat="1" ht="49.5" customHeight="1" outlineLevel="2">
      <c r="A287" s="33" t="s">
        <v>170</v>
      </c>
      <c r="B287" s="42" t="s">
        <v>296</v>
      </c>
      <c r="C287" s="42"/>
      <c r="D287" s="26">
        <f>D288</f>
        <v>148666.64000000001</v>
      </c>
      <c r="E287" s="21">
        <f t="shared" si="4"/>
        <v>-32516.640000000014</v>
      </c>
      <c r="F287" s="26">
        <f>F288</f>
        <v>116150</v>
      </c>
    </row>
    <row r="288" spans="1:6" s="6" customFormat="1" ht="19.5" customHeight="1" outlineLevel="3">
      <c r="A288" s="33" t="s">
        <v>11</v>
      </c>
      <c r="B288" s="42" t="s">
        <v>296</v>
      </c>
      <c r="C288" s="42" t="s">
        <v>12</v>
      </c>
      <c r="D288" s="26">
        <f>D289</f>
        <v>148666.64000000001</v>
      </c>
      <c r="E288" s="21">
        <f t="shared" ref="E288:E363" si="5">F288-D288</f>
        <v>-32516.640000000014</v>
      </c>
      <c r="F288" s="26">
        <f>F289</f>
        <v>116150</v>
      </c>
    </row>
    <row r="289" spans="1:6" s="6" customFormat="1" ht="30" outlineLevel="4">
      <c r="A289" s="33" t="s">
        <v>13</v>
      </c>
      <c r="B289" s="42" t="s">
        <v>296</v>
      </c>
      <c r="C289" s="42" t="s">
        <v>14</v>
      </c>
      <c r="D289" s="26">
        <v>148666.64000000001</v>
      </c>
      <c r="E289" s="21">
        <f t="shared" si="5"/>
        <v>-32516.640000000014</v>
      </c>
      <c r="F289" s="26">
        <v>116150</v>
      </c>
    </row>
    <row r="290" spans="1:6" s="6" customFormat="1" ht="45" outlineLevel="5">
      <c r="A290" s="33" t="s">
        <v>171</v>
      </c>
      <c r="B290" s="42" t="s">
        <v>297</v>
      </c>
      <c r="C290" s="42"/>
      <c r="D290" s="26">
        <f>D291</f>
        <v>79510.36</v>
      </c>
      <c r="E290" s="21">
        <f t="shared" si="5"/>
        <v>-0.75999999999476131</v>
      </c>
      <c r="F290" s="26">
        <f>F291</f>
        <v>79509.600000000006</v>
      </c>
    </row>
    <row r="291" spans="1:6" s="6" customFormat="1" ht="31.5" customHeight="1" outlineLevel="2">
      <c r="A291" s="33" t="s">
        <v>172</v>
      </c>
      <c r="B291" s="42" t="s">
        <v>298</v>
      </c>
      <c r="C291" s="42"/>
      <c r="D291" s="26">
        <f>D292</f>
        <v>79510.36</v>
      </c>
      <c r="E291" s="21">
        <f t="shared" si="5"/>
        <v>-0.75999999999476131</v>
      </c>
      <c r="F291" s="26">
        <f>F292</f>
        <v>79509.600000000006</v>
      </c>
    </row>
    <row r="292" spans="1:6" s="6" customFormat="1" ht="18" customHeight="1" outlineLevel="3">
      <c r="A292" s="33" t="s">
        <v>11</v>
      </c>
      <c r="B292" s="42" t="s">
        <v>298</v>
      </c>
      <c r="C292" s="42" t="s">
        <v>12</v>
      </c>
      <c r="D292" s="26">
        <f>D293</f>
        <v>79510.36</v>
      </c>
      <c r="E292" s="21">
        <f t="shared" si="5"/>
        <v>-0.75999999999476131</v>
      </c>
      <c r="F292" s="26">
        <f>F293</f>
        <v>79509.600000000006</v>
      </c>
    </row>
    <row r="293" spans="1:6" s="6" customFormat="1" ht="30" outlineLevel="4">
      <c r="A293" s="33" t="s">
        <v>13</v>
      </c>
      <c r="B293" s="42" t="s">
        <v>298</v>
      </c>
      <c r="C293" s="42" t="s">
        <v>14</v>
      </c>
      <c r="D293" s="26">
        <v>79510.36</v>
      </c>
      <c r="E293" s="21">
        <f t="shared" si="5"/>
        <v>-0.75999999999476131</v>
      </c>
      <c r="F293" s="26">
        <v>79509.600000000006</v>
      </c>
    </row>
    <row r="294" spans="1:6" s="6" customFormat="1" ht="30" outlineLevel="5">
      <c r="A294" s="33" t="s">
        <v>173</v>
      </c>
      <c r="B294" s="42" t="s">
        <v>299</v>
      </c>
      <c r="C294" s="42"/>
      <c r="D294" s="26">
        <f>D295</f>
        <v>101823</v>
      </c>
      <c r="E294" s="21">
        <f t="shared" si="5"/>
        <v>-71823</v>
      </c>
      <c r="F294" s="26">
        <f>F295</f>
        <v>30000</v>
      </c>
    </row>
    <row r="295" spans="1:6" s="6" customFormat="1" ht="30" outlineLevel="2">
      <c r="A295" s="33" t="s">
        <v>174</v>
      </c>
      <c r="B295" s="42" t="s">
        <v>300</v>
      </c>
      <c r="C295" s="42"/>
      <c r="D295" s="26">
        <f>D296+D298</f>
        <v>101823</v>
      </c>
      <c r="E295" s="21">
        <f t="shared" si="5"/>
        <v>-71823</v>
      </c>
      <c r="F295" s="26">
        <f>F296+F298</f>
        <v>30000</v>
      </c>
    </row>
    <row r="296" spans="1:6" s="6" customFormat="1" ht="20.25" customHeight="1" outlineLevel="3">
      <c r="A296" s="33" t="s">
        <v>11</v>
      </c>
      <c r="B296" s="42" t="s">
        <v>300</v>
      </c>
      <c r="C296" s="42" t="s">
        <v>12</v>
      </c>
      <c r="D296" s="26">
        <f>D297</f>
        <v>81823</v>
      </c>
      <c r="E296" s="21">
        <f t="shared" si="5"/>
        <v>-71823</v>
      </c>
      <c r="F296" s="26">
        <f>F297</f>
        <v>10000</v>
      </c>
    </row>
    <row r="297" spans="1:6" s="6" customFormat="1" ht="30" outlineLevel="4">
      <c r="A297" s="33" t="s">
        <v>13</v>
      </c>
      <c r="B297" s="42" t="s">
        <v>300</v>
      </c>
      <c r="C297" s="42" t="s">
        <v>14</v>
      </c>
      <c r="D297" s="26">
        <v>81823</v>
      </c>
      <c r="E297" s="21">
        <f t="shared" si="5"/>
        <v>-71823</v>
      </c>
      <c r="F297" s="26">
        <v>10000</v>
      </c>
    </row>
    <row r="298" spans="1:6" s="6" customFormat="1" outlineLevel="4">
      <c r="A298" s="22" t="s">
        <v>29</v>
      </c>
      <c r="B298" s="42" t="s">
        <v>300</v>
      </c>
      <c r="C298" s="42" t="s">
        <v>30</v>
      </c>
      <c r="D298" s="26">
        <f>D299</f>
        <v>20000</v>
      </c>
      <c r="E298" s="21">
        <f t="shared" si="5"/>
        <v>0</v>
      </c>
      <c r="F298" s="26">
        <f>F299</f>
        <v>20000</v>
      </c>
    </row>
    <row r="299" spans="1:6" s="6" customFormat="1" outlineLevel="4">
      <c r="A299" s="22" t="s">
        <v>234</v>
      </c>
      <c r="B299" s="42" t="s">
        <v>300</v>
      </c>
      <c r="C299" s="42" t="s">
        <v>233</v>
      </c>
      <c r="D299" s="26">
        <v>20000</v>
      </c>
      <c r="E299" s="21">
        <f t="shared" si="5"/>
        <v>0</v>
      </c>
      <c r="F299" s="26">
        <v>20000</v>
      </c>
    </row>
    <row r="300" spans="1:6" s="6" customFormat="1" outlineLevel="5">
      <c r="A300" s="33" t="s">
        <v>175</v>
      </c>
      <c r="B300" s="42" t="s">
        <v>301</v>
      </c>
      <c r="C300" s="42"/>
      <c r="D300" s="26">
        <f>D301</f>
        <v>30000</v>
      </c>
      <c r="E300" s="21">
        <f t="shared" si="5"/>
        <v>-30000</v>
      </c>
      <c r="F300" s="26">
        <f>F301</f>
        <v>0</v>
      </c>
    </row>
    <row r="301" spans="1:6" s="6" customFormat="1" outlineLevel="2">
      <c r="A301" s="33" t="s">
        <v>176</v>
      </c>
      <c r="B301" s="42" t="s">
        <v>301</v>
      </c>
      <c r="C301" s="42"/>
      <c r="D301" s="26">
        <f>D302</f>
        <v>30000</v>
      </c>
      <c r="E301" s="21">
        <f t="shared" si="5"/>
        <v>-30000</v>
      </c>
      <c r="F301" s="26">
        <f>F302</f>
        <v>0</v>
      </c>
    </row>
    <row r="302" spans="1:6" s="6" customFormat="1" ht="18.75" customHeight="1" outlineLevel="3">
      <c r="A302" s="33" t="s">
        <v>11</v>
      </c>
      <c r="B302" s="42" t="s">
        <v>301</v>
      </c>
      <c r="C302" s="42" t="s">
        <v>12</v>
      </c>
      <c r="D302" s="26">
        <f>D303</f>
        <v>30000</v>
      </c>
      <c r="E302" s="21">
        <f t="shared" si="5"/>
        <v>-30000</v>
      </c>
      <c r="F302" s="26">
        <f>F303</f>
        <v>0</v>
      </c>
    </row>
    <row r="303" spans="1:6" s="6" customFormat="1" ht="30" outlineLevel="4">
      <c r="A303" s="33" t="s">
        <v>13</v>
      </c>
      <c r="B303" s="42" t="s">
        <v>301</v>
      </c>
      <c r="C303" s="42" t="s">
        <v>14</v>
      </c>
      <c r="D303" s="26">
        <v>30000</v>
      </c>
      <c r="E303" s="21">
        <f t="shared" si="5"/>
        <v>-30000</v>
      </c>
      <c r="F303" s="26"/>
    </row>
    <row r="304" spans="1:6" s="6" customFormat="1" ht="30">
      <c r="A304" s="41" t="s">
        <v>303</v>
      </c>
      <c r="B304" s="23" t="s">
        <v>302</v>
      </c>
      <c r="C304" s="23"/>
      <c r="D304" s="25">
        <f>D305+D316+D320+D324+D330+D312</f>
        <v>5985000</v>
      </c>
      <c r="E304" s="21">
        <f t="shared" si="5"/>
        <v>97101.660000000149</v>
      </c>
      <c r="F304" s="25">
        <f>F305+F316+F320+F324+F330+F312</f>
        <v>6082101.6600000001</v>
      </c>
    </row>
    <row r="305" spans="1:6" s="6" customFormat="1" ht="45" outlineLevel="3">
      <c r="A305" s="33" t="s">
        <v>207</v>
      </c>
      <c r="B305" s="42" t="s">
        <v>304</v>
      </c>
      <c r="C305" s="42"/>
      <c r="D305" s="26">
        <f>D306+D309</f>
        <v>190000</v>
      </c>
      <c r="E305" s="21">
        <f t="shared" si="5"/>
        <v>-24498.339999999997</v>
      </c>
      <c r="F305" s="26">
        <f>F306+F309</f>
        <v>165501.66</v>
      </c>
    </row>
    <row r="306" spans="1:6" s="6" customFormat="1" ht="30" outlineLevel="4">
      <c r="A306" s="33" t="s">
        <v>208</v>
      </c>
      <c r="B306" s="42" t="s">
        <v>387</v>
      </c>
      <c r="C306" s="42"/>
      <c r="D306" s="26">
        <f>D307</f>
        <v>190000</v>
      </c>
      <c r="E306" s="21">
        <f t="shared" si="5"/>
        <v>-24498.339999999997</v>
      </c>
      <c r="F306" s="26">
        <f>F307</f>
        <v>165501.66</v>
      </c>
    </row>
    <row r="307" spans="1:6" s="6" customFormat="1" ht="30" outlineLevel="5">
      <c r="A307" s="33" t="s">
        <v>11</v>
      </c>
      <c r="B307" s="42" t="s">
        <v>387</v>
      </c>
      <c r="C307" s="42" t="s">
        <v>12</v>
      </c>
      <c r="D307" s="26">
        <f>D308</f>
        <v>190000</v>
      </c>
      <c r="E307" s="21">
        <f t="shared" si="5"/>
        <v>-24498.339999999997</v>
      </c>
      <c r="F307" s="26">
        <f>F308</f>
        <v>165501.66</v>
      </c>
    </row>
    <row r="308" spans="1:6" s="6" customFormat="1" ht="30" outlineLevel="2">
      <c r="A308" s="33" t="s">
        <v>13</v>
      </c>
      <c r="B308" s="42" t="s">
        <v>387</v>
      </c>
      <c r="C308" s="42" t="s">
        <v>14</v>
      </c>
      <c r="D308" s="26">
        <v>190000</v>
      </c>
      <c r="E308" s="21">
        <f t="shared" si="5"/>
        <v>-24498.339999999997</v>
      </c>
      <c r="F308" s="26">
        <v>165501.66</v>
      </c>
    </row>
    <row r="309" spans="1:6" s="6" customFormat="1" ht="33.75" hidden="1" customHeight="1" outlineLevel="2">
      <c r="A309" s="33" t="s">
        <v>208</v>
      </c>
      <c r="B309" s="42" t="s">
        <v>305</v>
      </c>
      <c r="C309" s="42"/>
      <c r="D309" s="26">
        <f>D310</f>
        <v>0</v>
      </c>
      <c r="E309" s="21">
        <f t="shared" si="5"/>
        <v>0</v>
      </c>
      <c r="F309" s="26">
        <f>F310</f>
        <v>0</v>
      </c>
    </row>
    <row r="310" spans="1:6" s="6" customFormat="1" ht="21" hidden="1" customHeight="1" outlineLevel="2">
      <c r="A310" s="33" t="s">
        <v>11</v>
      </c>
      <c r="B310" s="42" t="s">
        <v>305</v>
      </c>
      <c r="C310" s="42" t="s">
        <v>12</v>
      </c>
      <c r="D310" s="26">
        <f>D311</f>
        <v>0</v>
      </c>
      <c r="E310" s="21">
        <f t="shared" si="5"/>
        <v>0</v>
      </c>
      <c r="F310" s="26">
        <f>F311</f>
        <v>0</v>
      </c>
    </row>
    <row r="311" spans="1:6" s="6" customFormat="1" ht="30" hidden="1" outlineLevel="2">
      <c r="A311" s="33" t="s">
        <v>13</v>
      </c>
      <c r="B311" s="42" t="s">
        <v>305</v>
      </c>
      <c r="C311" s="42" t="s">
        <v>14</v>
      </c>
      <c r="D311" s="26"/>
      <c r="E311" s="21">
        <f t="shared" si="5"/>
        <v>0</v>
      </c>
      <c r="F311" s="26"/>
    </row>
    <row r="312" spans="1:6" s="6" customFormat="1" outlineLevel="2">
      <c r="A312" s="33" t="s">
        <v>323</v>
      </c>
      <c r="B312" s="42" t="s">
        <v>325</v>
      </c>
      <c r="C312" s="42"/>
      <c r="D312" s="26">
        <f>D313</f>
        <v>40000</v>
      </c>
      <c r="E312" s="21">
        <f t="shared" si="5"/>
        <v>131600</v>
      </c>
      <c r="F312" s="26">
        <f>F313</f>
        <v>171600</v>
      </c>
    </row>
    <row r="313" spans="1:6" s="6" customFormat="1" outlineLevel="2">
      <c r="A313" s="33" t="s">
        <v>324</v>
      </c>
      <c r="B313" s="42" t="s">
        <v>326</v>
      </c>
      <c r="C313" s="42"/>
      <c r="D313" s="26">
        <f>D314</f>
        <v>40000</v>
      </c>
      <c r="E313" s="21">
        <f t="shared" si="5"/>
        <v>131600</v>
      </c>
      <c r="F313" s="26">
        <f>F314</f>
        <v>171600</v>
      </c>
    </row>
    <row r="314" spans="1:6" s="6" customFormat="1" ht="30" outlineLevel="2">
      <c r="A314" s="33" t="s">
        <v>11</v>
      </c>
      <c r="B314" s="42" t="s">
        <v>326</v>
      </c>
      <c r="C314" s="42" t="s">
        <v>12</v>
      </c>
      <c r="D314" s="26">
        <f>D315</f>
        <v>40000</v>
      </c>
      <c r="E314" s="21">
        <f t="shared" si="5"/>
        <v>131600</v>
      </c>
      <c r="F314" s="26">
        <f>F315</f>
        <v>171600</v>
      </c>
    </row>
    <row r="315" spans="1:6" s="6" customFormat="1" ht="30" outlineLevel="2">
      <c r="A315" s="33" t="s">
        <v>13</v>
      </c>
      <c r="B315" s="42" t="s">
        <v>326</v>
      </c>
      <c r="C315" s="42" t="s">
        <v>14</v>
      </c>
      <c r="D315" s="26">
        <v>40000</v>
      </c>
      <c r="E315" s="21">
        <f t="shared" si="5"/>
        <v>131600</v>
      </c>
      <c r="F315" s="26">
        <v>171600</v>
      </c>
    </row>
    <row r="316" spans="1:6" s="6" customFormat="1" ht="45" hidden="1" outlineLevel="3">
      <c r="A316" s="33" t="s">
        <v>287</v>
      </c>
      <c r="B316" s="42" t="s">
        <v>306</v>
      </c>
      <c r="C316" s="42"/>
      <c r="D316" s="26">
        <f>D317</f>
        <v>0</v>
      </c>
      <c r="E316" s="21">
        <f t="shared" si="5"/>
        <v>0</v>
      </c>
      <c r="F316" s="26">
        <f>F317</f>
        <v>0</v>
      </c>
    </row>
    <row r="317" spans="1:6" s="6" customFormat="1" ht="45" hidden="1" outlineLevel="4">
      <c r="A317" s="33" t="s">
        <v>288</v>
      </c>
      <c r="B317" s="42" t="s">
        <v>307</v>
      </c>
      <c r="C317" s="42"/>
      <c r="D317" s="26">
        <f>D318</f>
        <v>0</v>
      </c>
      <c r="E317" s="21">
        <f t="shared" si="5"/>
        <v>0</v>
      </c>
      <c r="F317" s="26">
        <f>F318</f>
        <v>0</v>
      </c>
    </row>
    <row r="318" spans="1:6" s="6" customFormat="1" ht="20.25" hidden="1" customHeight="1" outlineLevel="5">
      <c r="A318" s="33" t="s">
        <v>11</v>
      </c>
      <c r="B318" s="42" t="s">
        <v>307</v>
      </c>
      <c r="C318" s="42" t="s">
        <v>12</v>
      </c>
      <c r="D318" s="26">
        <f>D319</f>
        <v>0</v>
      </c>
      <c r="E318" s="21">
        <f t="shared" si="5"/>
        <v>0</v>
      </c>
      <c r="F318" s="26">
        <f>F319</f>
        <v>0</v>
      </c>
    </row>
    <row r="319" spans="1:6" s="6" customFormat="1" ht="30" hidden="1" outlineLevel="2">
      <c r="A319" s="33" t="s">
        <v>13</v>
      </c>
      <c r="B319" s="42" t="s">
        <v>307</v>
      </c>
      <c r="C319" s="42" t="s">
        <v>14</v>
      </c>
      <c r="D319" s="26"/>
      <c r="E319" s="21">
        <f t="shared" si="5"/>
        <v>0</v>
      </c>
      <c r="F319" s="26"/>
    </row>
    <row r="320" spans="1:6" s="6" customFormat="1" hidden="1" outlineLevel="3">
      <c r="A320" s="33" t="s">
        <v>209</v>
      </c>
      <c r="B320" s="42" t="s">
        <v>372</v>
      </c>
      <c r="C320" s="42"/>
      <c r="D320" s="26">
        <f>D321</f>
        <v>0</v>
      </c>
      <c r="E320" s="21">
        <f t="shared" si="5"/>
        <v>0</v>
      </c>
      <c r="F320" s="26">
        <f>F321</f>
        <v>0</v>
      </c>
    </row>
    <row r="321" spans="1:6" s="6" customFormat="1" ht="20.25" hidden="1" customHeight="1" outlineLevel="4">
      <c r="A321" s="33" t="s">
        <v>210</v>
      </c>
      <c r="B321" s="42" t="s">
        <v>373</v>
      </c>
      <c r="C321" s="42"/>
      <c r="D321" s="26">
        <f>D322</f>
        <v>0</v>
      </c>
      <c r="E321" s="21">
        <f t="shared" si="5"/>
        <v>0</v>
      </c>
      <c r="F321" s="26">
        <f>F322</f>
        <v>0</v>
      </c>
    </row>
    <row r="322" spans="1:6" s="6" customFormat="1" ht="19.5" hidden="1" customHeight="1" outlineLevel="5">
      <c r="A322" s="33" t="s">
        <v>11</v>
      </c>
      <c r="B322" s="42" t="s">
        <v>373</v>
      </c>
      <c r="C322" s="42" t="s">
        <v>12</v>
      </c>
      <c r="D322" s="26">
        <f>D323</f>
        <v>0</v>
      </c>
      <c r="E322" s="21">
        <f t="shared" si="5"/>
        <v>0</v>
      </c>
      <c r="F322" s="26">
        <f>F323</f>
        <v>0</v>
      </c>
    </row>
    <row r="323" spans="1:6" s="6" customFormat="1" ht="30" hidden="1" outlineLevel="2">
      <c r="A323" s="33" t="s">
        <v>13</v>
      </c>
      <c r="B323" s="42" t="s">
        <v>373</v>
      </c>
      <c r="C323" s="42" t="s">
        <v>14</v>
      </c>
      <c r="D323" s="26">
        <v>0</v>
      </c>
      <c r="E323" s="21">
        <f t="shared" si="5"/>
        <v>0</v>
      </c>
      <c r="F323" s="26">
        <v>0</v>
      </c>
    </row>
    <row r="324" spans="1:6" s="6" customFormat="1" ht="30" customHeight="1" outlineLevel="5">
      <c r="A324" s="33" t="s">
        <v>319</v>
      </c>
      <c r="B324" s="42" t="s">
        <v>308</v>
      </c>
      <c r="C324" s="42"/>
      <c r="D324" s="26">
        <f>D325</f>
        <v>5755000</v>
      </c>
      <c r="E324" s="21">
        <f t="shared" si="5"/>
        <v>-10000</v>
      </c>
      <c r="F324" s="26">
        <f>F325</f>
        <v>5745000</v>
      </c>
    </row>
    <row r="325" spans="1:6" s="6" customFormat="1" ht="33.75" customHeight="1" outlineLevel="5">
      <c r="A325" s="33" t="s">
        <v>318</v>
      </c>
      <c r="B325" s="42" t="s">
        <v>309</v>
      </c>
      <c r="C325" s="42"/>
      <c r="D325" s="26">
        <f>D328+D326</f>
        <v>5755000</v>
      </c>
      <c r="E325" s="21">
        <f t="shared" si="5"/>
        <v>-10000</v>
      </c>
      <c r="F325" s="26">
        <f>F328+F326</f>
        <v>5745000</v>
      </c>
    </row>
    <row r="326" spans="1:6" s="6" customFormat="1" ht="21" customHeight="1" outlineLevel="5">
      <c r="A326" s="33" t="s">
        <v>11</v>
      </c>
      <c r="B326" s="42" t="s">
        <v>309</v>
      </c>
      <c r="C326" s="42" t="s">
        <v>12</v>
      </c>
      <c r="D326" s="26">
        <f>D327</f>
        <v>170000</v>
      </c>
      <c r="E326" s="21">
        <f t="shared" si="5"/>
        <v>-10000</v>
      </c>
      <c r="F326" s="26">
        <f>F327</f>
        <v>160000</v>
      </c>
    </row>
    <row r="327" spans="1:6" s="6" customFormat="1" ht="33.75" customHeight="1" outlineLevel="5">
      <c r="A327" s="33" t="s">
        <v>13</v>
      </c>
      <c r="B327" s="42" t="s">
        <v>309</v>
      </c>
      <c r="C327" s="42" t="s">
        <v>14</v>
      </c>
      <c r="D327" s="26">
        <v>170000</v>
      </c>
      <c r="E327" s="21">
        <f t="shared" si="5"/>
        <v>-10000</v>
      </c>
      <c r="F327" s="26">
        <v>160000</v>
      </c>
    </row>
    <row r="328" spans="1:6" s="6" customFormat="1" ht="31.5" customHeight="1" outlineLevel="5">
      <c r="A328" s="22" t="s">
        <v>90</v>
      </c>
      <c r="B328" s="42" t="s">
        <v>309</v>
      </c>
      <c r="C328" s="42" t="s">
        <v>91</v>
      </c>
      <c r="D328" s="26">
        <f>D329</f>
        <v>5585000</v>
      </c>
      <c r="E328" s="21">
        <f t="shared" si="5"/>
        <v>0</v>
      </c>
      <c r="F328" s="26">
        <f>F329</f>
        <v>5585000</v>
      </c>
    </row>
    <row r="329" spans="1:6" s="6" customFormat="1" ht="21.75" customHeight="1" outlineLevel="5">
      <c r="A329" s="22" t="s">
        <v>349</v>
      </c>
      <c r="B329" s="42" t="s">
        <v>309</v>
      </c>
      <c r="C329" s="42" t="s">
        <v>348</v>
      </c>
      <c r="D329" s="26">
        <v>5585000</v>
      </c>
      <c r="E329" s="21">
        <f t="shared" si="5"/>
        <v>0</v>
      </c>
      <c r="F329" s="26">
        <v>5585000</v>
      </c>
    </row>
    <row r="330" spans="1:6" s="6" customFormat="1" ht="31.5" hidden="1" customHeight="1" outlineLevel="5">
      <c r="A330" s="33" t="s">
        <v>266</v>
      </c>
      <c r="B330" s="42" t="s">
        <v>310</v>
      </c>
      <c r="C330" s="42"/>
      <c r="D330" s="26">
        <f>D331+D334</f>
        <v>0</v>
      </c>
      <c r="E330" s="21">
        <f t="shared" si="5"/>
        <v>0</v>
      </c>
      <c r="F330" s="26">
        <f>F331+F334</f>
        <v>0</v>
      </c>
    </row>
    <row r="331" spans="1:6" s="6" customFormat="1" ht="31.5" hidden="1" customHeight="1" outlineLevel="5">
      <c r="A331" s="33" t="s">
        <v>267</v>
      </c>
      <c r="B331" s="42" t="s">
        <v>268</v>
      </c>
      <c r="C331" s="42"/>
      <c r="D331" s="26">
        <f>D332</f>
        <v>0</v>
      </c>
      <c r="E331" s="21">
        <f t="shared" si="5"/>
        <v>0</v>
      </c>
      <c r="F331" s="26">
        <f>F332</f>
        <v>0</v>
      </c>
    </row>
    <row r="332" spans="1:6" s="6" customFormat="1" ht="31.5" hidden="1" customHeight="1" outlineLevel="5">
      <c r="A332" s="33" t="s">
        <v>11</v>
      </c>
      <c r="B332" s="42" t="s">
        <v>268</v>
      </c>
      <c r="C332" s="42" t="s">
        <v>12</v>
      </c>
      <c r="D332" s="26">
        <f>D333</f>
        <v>0</v>
      </c>
      <c r="E332" s="21">
        <f t="shared" si="5"/>
        <v>0</v>
      </c>
      <c r="F332" s="26">
        <f>F333</f>
        <v>0</v>
      </c>
    </row>
    <row r="333" spans="1:6" s="6" customFormat="1" ht="31.5" hidden="1" customHeight="1" outlineLevel="5">
      <c r="A333" s="33" t="s">
        <v>13</v>
      </c>
      <c r="B333" s="42" t="s">
        <v>268</v>
      </c>
      <c r="C333" s="42" t="s">
        <v>14</v>
      </c>
      <c r="D333" s="26"/>
      <c r="E333" s="21">
        <f t="shared" si="5"/>
        <v>0</v>
      </c>
      <c r="F333" s="26"/>
    </row>
    <row r="334" spans="1:6" s="6" customFormat="1" ht="31.5" hidden="1" customHeight="1" outlineLevel="5">
      <c r="A334" s="33" t="s">
        <v>267</v>
      </c>
      <c r="B334" s="42" t="s">
        <v>311</v>
      </c>
      <c r="C334" s="42"/>
      <c r="D334" s="26">
        <f>D335</f>
        <v>0</v>
      </c>
      <c r="E334" s="21">
        <f t="shared" si="5"/>
        <v>0</v>
      </c>
      <c r="F334" s="26">
        <f>F335</f>
        <v>0</v>
      </c>
    </row>
    <row r="335" spans="1:6" s="6" customFormat="1" ht="21" hidden="1" customHeight="1" outlineLevel="5">
      <c r="A335" s="33" t="s">
        <v>11</v>
      </c>
      <c r="B335" s="42" t="s">
        <v>311</v>
      </c>
      <c r="C335" s="42" t="s">
        <v>12</v>
      </c>
      <c r="D335" s="26">
        <f>D336</f>
        <v>0</v>
      </c>
      <c r="E335" s="21">
        <f t="shared" si="5"/>
        <v>0</v>
      </c>
      <c r="F335" s="26">
        <f>F336</f>
        <v>0</v>
      </c>
    </row>
    <row r="336" spans="1:6" s="6" customFormat="1" ht="31.5" hidden="1" customHeight="1" outlineLevel="5">
      <c r="A336" s="33" t="s">
        <v>13</v>
      </c>
      <c r="B336" s="42" t="s">
        <v>311</v>
      </c>
      <c r="C336" s="42" t="s">
        <v>14</v>
      </c>
      <c r="D336" s="26"/>
      <c r="E336" s="21">
        <f t="shared" si="5"/>
        <v>0</v>
      </c>
      <c r="F336" s="26"/>
    </row>
    <row r="337" spans="1:7" s="6" customFormat="1" ht="31.5" customHeight="1" outlineLevel="5">
      <c r="A337" s="43" t="s">
        <v>331</v>
      </c>
      <c r="B337" s="44" t="s">
        <v>332</v>
      </c>
      <c r="C337" s="45" t="s">
        <v>333</v>
      </c>
      <c r="D337" s="46">
        <f>D338+D348</f>
        <v>218812493.90000001</v>
      </c>
      <c r="E337" s="21">
        <f t="shared" si="5"/>
        <v>3240004.900000006</v>
      </c>
      <c r="F337" s="46">
        <f>F338+F348</f>
        <v>222052498.80000001</v>
      </c>
    </row>
    <row r="338" spans="1:7" s="6" customFormat="1" ht="48.75" customHeight="1" outlineLevel="5">
      <c r="A338" s="10" t="s">
        <v>339</v>
      </c>
      <c r="B338" s="47" t="s">
        <v>340</v>
      </c>
      <c r="C338" s="48" t="s">
        <v>333</v>
      </c>
      <c r="D338" s="49">
        <f>D339</f>
        <v>90159133.900000006</v>
      </c>
      <c r="E338" s="21">
        <f t="shared" si="5"/>
        <v>3240004.8999999911</v>
      </c>
      <c r="F338" s="49">
        <f>F339</f>
        <v>93399138.799999997</v>
      </c>
    </row>
    <row r="339" spans="1:7" s="6" customFormat="1" ht="31.5" customHeight="1" outlineLevel="5">
      <c r="A339" s="40" t="s">
        <v>341</v>
      </c>
      <c r="B339" s="47" t="s">
        <v>343</v>
      </c>
      <c r="C339" s="45"/>
      <c r="D339" s="49">
        <f>D345+D340</f>
        <v>90159133.900000006</v>
      </c>
      <c r="E339" s="21">
        <f t="shared" si="5"/>
        <v>3240004.8999999911</v>
      </c>
      <c r="F339" s="49">
        <f>F345+F340</f>
        <v>93399138.799999997</v>
      </c>
    </row>
    <row r="340" spans="1:7" s="6" customFormat="1" ht="18.75" customHeight="1" outlineLevel="5">
      <c r="A340" s="22" t="s">
        <v>364</v>
      </c>
      <c r="B340" s="24" t="s">
        <v>366</v>
      </c>
      <c r="C340" s="24"/>
      <c r="D340" s="49">
        <f>D341+D343</f>
        <v>27280688.900000002</v>
      </c>
      <c r="E340" s="21">
        <f t="shared" si="5"/>
        <v>3240004.8999999985</v>
      </c>
      <c r="F340" s="49">
        <f>F341+F343</f>
        <v>30520693.800000001</v>
      </c>
    </row>
    <row r="341" spans="1:7" s="6" customFormat="1" ht="18.75" customHeight="1" outlineLevel="5">
      <c r="A341" s="22" t="s">
        <v>11</v>
      </c>
      <c r="B341" s="24" t="s">
        <v>366</v>
      </c>
      <c r="C341" s="24" t="s">
        <v>12</v>
      </c>
      <c r="D341" s="49">
        <f>D342</f>
        <v>0.1</v>
      </c>
      <c r="E341" s="21">
        <f t="shared" si="5"/>
        <v>-0.1</v>
      </c>
      <c r="F341" s="49">
        <f>F342</f>
        <v>0</v>
      </c>
    </row>
    <row r="342" spans="1:7" s="6" customFormat="1" ht="18.75" customHeight="1" outlineLevel="5">
      <c r="A342" s="22" t="s">
        <v>13</v>
      </c>
      <c r="B342" s="24" t="s">
        <v>366</v>
      </c>
      <c r="C342" s="24" t="s">
        <v>14</v>
      </c>
      <c r="D342" s="49">
        <v>0.1</v>
      </c>
      <c r="E342" s="21">
        <f t="shared" si="5"/>
        <v>-0.1</v>
      </c>
      <c r="F342" s="49">
        <v>0</v>
      </c>
    </row>
    <row r="343" spans="1:7" s="6" customFormat="1" ht="19.5" customHeight="1" outlineLevel="5">
      <c r="A343" s="22" t="s">
        <v>53</v>
      </c>
      <c r="B343" s="24" t="s">
        <v>366</v>
      </c>
      <c r="C343" s="24" t="s">
        <v>54</v>
      </c>
      <c r="D343" s="49">
        <f>D344</f>
        <v>27280688.800000001</v>
      </c>
      <c r="E343" s="21">
        <f t="shared" si="5"/>
        <v>3240005</v>
      </c>
      <c r="F343" s="49">
        <f>F344</f>
        <v>30520693.800000001</v>
      </c>
    </row>
    <row r="344" spans="1:7" s="6" customFormat="1" ht="61.5" customHeight="1" outlineLevel="5">
      <c r="A344" s="22" t="s">
        <v>365</v>
      </c>
      <c r="B344" s="24" t="s">
        <v>366</v>
      </c>
      <c r="C344" s="24" t="s">
        <v>367</v>
      </c>
      <c r="D344" s="49">
        <v>27280688.800000001</v>
      </c>
      <c r="E344" s="21">
        <f t="shared" si="5"/>
        <v>3240005</v>
      </c>
      <c r="F344" s="49">
        <v>30520693.800000001</v>
      </c>
    </row>
    <row r="345" spans="1:7" s="6" customFormat="1" ht="34.5" customHeight="1" outlineLevel="5">
      <c r="A345" s="40" t="s">
        <v>344</v>
      </c>
      <c r="B345" s="36" t="s">
        <v>342</v>
      </c>
      <c r="C345" s="45"/>
      <c r="D345" s="49">
        <f>D346</f>
        <v>62878445</v>
      </c>
      <c r="E345" s="21">
        <f t="shared" si="5"/>
        <v>0</v>
      </c>
      <c r="F345" s="49">
        <f>F346</f>
        <v>62878445</v>
      </c>
    </row>
    <row r="346" spans="1:7" s="6" customFormat="1" ht="19.5" customHeight="1" outlineLevel="5">
      <c r="A346" s="22" t="s">
        <v>53</v>
      </c>
      <c r="B346" s="36" t="s">
        <v>342</v>
      </c>
      <c r="C346" s="24" t="s">
        <v>54</v>
      </c>
      <c r="D346" s="49">
        <f>D347</f>
        <v>62878445</v>
      </c>
      <c r="E346" s="21">
        <f t="shared" si="5"/>
        <v>0</v>
      </c>
      <c r="F346" s="49">
        <f>F347</f>
        <v>62878445</v>
      </c>
    </row>
    <row r="347" spans="1:7" s="6" customFormat="1" ht="30" customHeight="1" outlineLevel="5">
      <c r="A347" s="22" t="s">
        <v>365</v>
      </c>
      <c r="B347" s="36" t="s">
        <v>342</v>
      </c>
      <c r="C347" s="24" t="s">
        <v>367</v>
      </c>
      <c r="D347" s="49">
        <v>62878445</v>
      </c>
      <c r="E347" s="21">
        <f t="shared" si="5"/>
        <v>0</v>
      </c>
      <c r="F347" s="49">
        <v>62878445</v>
      </c>
      <c r="G347" s="9"/>
    </row>
    <row r="348" spans="1:7" s="6" customFormat="1" ht="31.5" customHeight="1" outlineLevel="5">
      <c r="A348" s="40" t="s">
        <v>345</v>
      </c>
      <c r="B348" s="47" t="s">
        <v>334</v>
      </c>
      <c r="C348" s="48" t="s">
        <v>333</v>
      </c>
      <c r="D348" s="49">
        <f>D349</f>
        <v>128653360</v>
      </c>
      <c r="E348" s="21">
        <f t="shared" si="5"/>
        <v>0</v>
      </c>
      <c r="F348" s="49">
        <f>F349</f>
        <v>128653360</v>
      </c>
    </row>
    <row r="349" spans="1:7" s="6" customFormat="1" ht="20.25" customHeight="1" outlineLevel="5">
      <c r="A349" s="40" t="s">
        <v>335</v>
      </c>
      <c r="B349" s="47" t="s">
        <v>336</v>
      </c>
      <c r="C349" s="48" t="s">
        <v>333</v>
      </c>
      <c r="D349" s="49">
        <f>D350+D353</f>
        <v>128653360</v>
      </c>
      <c r="E349" s="21">
        <f t="shared" si="5"/>
        <v>0</v>
      </c>
      <c r="F349" s="49">
        <f>F350+F353</f>
        <v>128653360</v>
      </c>
    </row>
    <row r="350" spans="1:7" s="6" customFormat="1" ht="31.5" customHeight="1" outlineLevel="5">
      <c r="A350" s="40" t="s">
        <v>368</v>
      </c>
      <c r="B350" s="47" t="s">
        <v>369</v>
      </c>
      <c r="C350" s="24"/>
      <c r="D350" s="49">
        <f>D351</f>
        <v>20000000</v>
      </c>
      <c r="E350" s="21">
        <f t="shared" si="5"/>
        <v>0</v>
      </c>
      <c r="F350" s="49">
        <f>F351</f>
        <v>20000000</v>
      </c>
    </row>
    <row r="351" spans="1:7" s="6" customFormat="1" ht="33.75" customHeight="1" outlineLevel="5">
      <c r="A351" s="40" t="s">
        <v>90</v>
      </c>
      <c r="B351" s="47" t="s">
        <v>369</v>
      </c>
      <c r="C351" s="24" t="s">
        <v>91</v>
      </c>
      <c r="D351" s="49">
        <f>D352</f>
        <v>20000000</v>
      </c>
      <c r="E351" s="21">
        <f t="shared" si="5"/>
        <v>0</v>
      </c>
      <c r="F351" s="49">
        <f>F352</f>
        <v>20000000</v>
      </c>
    </row>
    <row r="352" spans="1:7" s="6" customFormat="1" ht="20.25" customHeight="1" outlineLevel="5">
      <c r="A352" s="40" t="s">
        <v>349</v>
      </c>
      <c r="B352" s="47" t="s">
        <v>369</v>
      </c>
      <c r="C352" s="24" t="s">
        <v>348</v>
      </c>
      <c r="D352" s="49">
        <v>20000000</v>
      </c>
      <c r="E352" s="21">
        <f t="shared" si="5"/>
        <v>0</v>
      </c>
      <c r="F352" s="49">
        <v>20000000</v>
      </c>
    </row>
    <row r="353" spans="1:6" s="6" customFormat="1" ht="20.25" customHeight="1" outlineLevel="5">
      <c r="A353" s="10" t="s">
        <v>337</v>
      </c>
      <c r="B353" s="36" t="s">
        <v>338</v>
      </c>
      <c r="C353" s="24" t="s">
        <v>333</v>
      </c>
      <c r="D353" s="49">
        <f>D354+D356</f>
        <v>108653360</v>
      </c>
      <c r="E353" s="21">
        <f t="shared" si="5"/>
        <v>0</v>
      </c>
      <c r="F353" s="49">
        <f>F354+F356</f>
        <v>108653360</v>
      </c>
    </row>
    <row r="354" spans="1:6" s="6" customFormat="1" ht="20.25" customHeight="1" outlineLevel="5">
      <c r="A354" s="10" t="s">
        <v>53</v>
      </c>
      <c r="B354" s="36" t="s">
        <v>338</v>
      </c>
      <c r="C354" s="24" t="s">
        <v>54</v>
      </c>
      <c r="D354" s="49">
        <f>D355</f>
        <v>81045560</v>
      </c>
      <c r="E354" s="21">
        <f t="shared" si="5"/>
        <v>0</v>
      </c>
      <c r="F354" s="49">
        <f>F355</f>
        <v>81045560</v>
      </c>
    </row>
    <row r="355" spans="1:6" s="6" customFormat="1" ht="62.25" customHeight="1" outlineLevel="5">
      <c r="A355" s="10" t="s">
        <v>365</v>
      </c>
      <c r="B355" s="36" t="s">
        <v>338</v>
      </c>
      <c r="C355" s="24" t="s">
        <v>367</v>
      </c>
      <c r="D355" s="49">
        <v>81045560</v>
      </c>
      <c r="E355" s="21">
        <f t="shared" si="5"/>
        <v>0</v>
      </c>
      <c r="F355" s="49">
        <v>81045560</v>
      </c>
    </row>
    <row r="356" spans="1:6" s="6" customFormat="1" ht="20.25" customHeight="1" outlineLevel="5">
      <c r="A356" s="40" t="s">
        <v>90</v>
      </c>
      <c r="B356" s="36" t="s">
        <v>338</v>
      </c>
      <c r="C356" s="24" t="s">
        <v>91</v>
      </c>
      <c r="D356" s="49">
        <f>D357</f>
        <v>27607800</v>
      </c>
      <c r="E356" s="21">
        <f t="shared" si="5"/>
        <v>0</v>
      </c>
      <c r="F356" s="49">
        <f>F357</f>
        <v>27607800</v>
      </c>
    </row>
    <row r="357" spans="1:6" s="6" customFormat="1" ht="20.25" customHeight="1" outlineLevel="5">
      <c r="A357" s="40" t="s">
        <v>349</v>
      </c>
      <c r="B357" s="36" t="s">
        <v>338</v>
      </c>
      <c r="C357" s="24" t="s">
        <v>348</v>
      </c>
      <c r="D357" s="49">
        <v>27607800</v>
      </c>
      <c r="E357" s="21">
        <f t="shared" si="5"/>
        <v>0</v>
      </c>
      <c r="F357" s="49">
        <v>27607800</v>
      </c>
    </row>
    <row r="358" spans="1:6" s="6" customFormat="1" ht="32.25" customHeight="1">
      <c r="A358" s="18" t="s">
        <v>289</v>
      </c>
      <c r="B358" s="19" t="s">
        <v>177</v>
      </c>
      <c r="C358" s="19"/>
      <c r="D358" s="20">
        <f>D359+D363+D367+D374+D380+D384</f>
        <v>3922761.81</v>
      </c>
      <c r="E358" s="21">
        <f t="shared" si="5"/>
        <v>-1028836.8899999997</v>
      </c>
      <c r="F358" s="20">
        <f>F359+F363+F367+F374+F380+F384</f>
        <v>2893924.9200000004</v>
      </c>
    </row>
    <row r="359" spans="1:6" s="6" customFormat="1" ht="35.25" customHeight="1" outlineLevel="2">
      <c r="A359" s="22" t="s">
        <v>284</v>
      </c>
      <c r="B359" s="24" t="s">
        <v>178</v>
      </c>
      <c r="C359" s="24"/>
      <c r="D359" s="26">
        <f>D360</f>
        <v>1460000</v>
      </c>
      <c r="E359" s="21">
        <f t="shared" si="5"/>
        <v>-335266.71999999997</v>
      </c>
      <c r="F359" s="26">
        <f>F360</f>
        <v>1124733.28</v>
      </c>
    </row>
    <row r="360" spans="1:6" s="6" customFormat="1" ht="31.5" customHeight="1" outlineLevel="3">
      <c r="A360" s="22" t="s">
        <v>179</v>
      </c>
      <c r="B360" s="24" t="s">
        <v>180</v>
      </c>
      <c r="C360" s="24"/>
      <c r="D360" s="26">
        <f>D361</f>
        <v>1460000</v>
      </c>
      <c r="E360" s="21">
        <f t="shared" si="5"/>
        <v>-335266.71999999997</v>
      </c>
      <c r="F360" s="26">
        <f>F361</f>
        <v>1124733.28</v>
      </c>
    </row>
    <row r="361" spans="1:6" s="6" customFormat="1" ht="45" outlineLevel="4">
      <c r="A361" s="22" t="s">
        <v>83</v>
      </c>
      <c r="B361" s="24" t="s">
        <v>180</v>
      </c>
      <c r="C361" s="24" t="s">
        <v>84</v>
      </c>
      <c r="D361" s="26">
        <f>D362</f>
        <v>1460000</v>
      </c>
      <c r="E361" s="21">
        <f t="shared" si="5"/>
        <v>-335266.71999999997</v>
      </c>
      <c r="F361" s="26">
        <f>F362</f>
        <v>1124733.28</v>
      </c>
    </row>
    <row r="362" spans="1:6" s="6" customFormat="1" outlineLevel="5">
      <c r="A362" s="22" t="s">
        <v>181</v>
      </c>
      <c r="B362" s="24" t="s">
        <v>180</v>
      </c>
      <c r="C362" s="24" t="s">
        <v>182</v>
      </c>
      <c r="D362" s="26">
        <v>1460000</v>
      </c>
      <c r="E362" s="21">
        <f t="shared" si="5"/>
        <v>-335266.71999999997</v>
      </c>
      <c r="F362" s="26">
        <v>1124733.28</v>
      </c>
    </row>
    <row r="363" spans="1:6" s="6" customFormat="1" ht="36" customHeight="1" outlineLevel="2">
      <c r="A363" s="22" t="s">
        <v>183</v>
      </c>
      <c r="B363" s="24" t="s">
        <v>184</v>
      </c>
      <c r="C363" s="24"/>
      <c r="D363" s="26">
        <f>D364</f>
        <v>174376</v>
      </c>
      <c r="E363" s="21">
        <f t="shared" si="5"/>
        <v>7500</v>
      </c>
      <c r="F363" s="26">
        <f>F364</f>
        <v>181876</v>
      </c>
    </row>
    <row r="364" spans="1:6" s="6" customFormat="1" ht="30" outlineLevel="3">
      <c r="A364" s="22" t="s">
        <v>185</v>
      </c>
      <c r="B364" s="24" t="s">
        <v>186</v>
      </c>
      <c r="C364" s="24"/>
      <c r="D364" s="26">
        <f>D365</f>
        <v>174376</v>
      </c>
      <c r="E364" s="21">
        <f t="shared" ref="E364:E408" si="6">F364-D364</f>
        <v>7500</v>
      </c>
      <c r="F364" s="26">
        <f>F365</f>
        <v>181876</v>
      </c>
    </row>
    <row r="365" spans="1:6" s="6" customFormat="1" outlineLevel="4">
      <c r="A365" s="22" t="s">
        <v>29</v>
      </c>
      <c r="B365" s="24" t="s">
        <v>186</v>
      </c>
      <c r="C365" s="24" t="s">
        <v>30</v>
      </c>
      <c r="D365" s="26">
        <f>D366</f>
        <v>174376</v>
      </c>
      <c r="E365" s="21">
        <f t="shared" si="6"/>
        <v>7500</v>
      </c>
      <c r="F365" s="26">
        <f>F366</f>
        <v>181876</v>
      </c>
    </row>
    <row r="366" spans="1:6" s="6" customFormat="1" outlineLevel="5">
      <c r="A366" s="22" t="s">
        <v>31</v>
      </c>
      <c r="B366" s="24" t="s">
        <v>186</v>
      </c>
      <c r="C366" s="24" t="s">
        <v>32</v>
      </c>
      <c r="D366" s="26">
        <v>174376</v>
      </c>
      <c r="E366" s="21">
        <f t="shared" si="6"/>
        <v>7500</v>
      </c>
      <c r="F366" s="26">
        <v>181876</v>
      </c>
    </row>
    <row r="367" spans="1:6" s="6" customFormat="1" outlineLevel="2">
      <c r="A367" s="22" t="s">
        <v>187</v>
      </c>
      <c r="B367" s="24" t="s">
        <v>188</v>
      </c>
      <c r="C367" s="24"/>
      <c r="D367" s="26">
        <f>D368</f>
        <v>700000</v>
      </c>
      <c r="E367" s="21">
        <f t="shared" si="6"/>
        <v>0</v>
      </c>
      <c r="F367" s="26">
        <f>F368</f>
        <v>700000</v>
      </c>
    </row>
    <row r="368" spans="1:6" s="6" customFormat="1" outlineLevel="3">
      <c r="A368" s="22" t="s">
        <v>189</v>
      </c>
      <c r="B368" s="24" t="s">
        <v>190</v>
      </c>
      <c r="C368" s="24"/>
      <c r="D368" s="26">
        <f>D369+D371</f>
        <v>700000</v>
      </c>
      <c r="E368" s="21">
        <f t="shared" si="6"/>
        <v>0</v>
      </c>
      <c r="F368" s="26">
        <f>F369+F371</f>
        <v>700000</v>
      </c>
    </row>
    <row r="369" spans="1:6" s="6" customFormat="1" outlineLevel="3">
      <c r="A369" s="22" t="s">
        <v>43</v>
      </c>
      <c r="B369" s="24" t="s">
        <v>190</v>
      </c>
      <c r="C369" s="24" t="s">
        <v>44</v>
      </c>
      <c r="D369" s="26">
        <f>D370</f>
        <v>488812</v>
      </c>
      <c r="E369" s="21">
        <f t="shared" si="6"/>
        <v>100000</v>
      </c>
      <c r="F369" s="26">
        <f>F370</f>
        <v>588812</v>
      </c>
    </row>
    <row r="370" spans="1:6" s="6" customFormat="1" outlineLevel="3">
      <c r="A370" s="22" t="s">
        <v>201</v>
      </c>
      <c r="B370" s="24" t="s">
        <v>190</v>
      </c>
      <c r="C370" s="24" t="s">
        <v>202</v>
      </c>
      <c r="D370" s="26">
        <v>488812</v>
      </c>
      <c r="E370" s="21">
        <f t="shared" si="6"/>
        <v>100000</v>
      </c>
      <c r="F370" s="26">
        <v>588812</v>
      </c>
    </row>
    <row r="371" spans="1:6" s="6" customFormat="1" outlineLevel="4">
      <c r="A371" s="22" t="s">
        <v>29</v>
      </c>
      <c r="B371" s="24" t="s">
        <v>190</v>
      </c>
      <c r="C371" s="24" t="s">
        <v>30</v>
      </c>
      <c r="D371" s="26">
        <f>D372+D373</f>
        <v>211188</v>
      </c>
      <c r="E371" s="21">
        <f t="shared" si="6"/>
        <v>-100000</v>
      </c>
      <c r="F371" s="26">
        <f>F372+F373</f>
        <v>111188</v>
      </c>
    </row>
    <row r="372" spans="1:6" s="6" customFormat="1" outlineLevel="4">
      <c r="A372" s="22" t="s">
        <v>31</v>
      </c>
      <c r="B372" s="24" t="s">
        <v>190</v>
      </c>
      <c r="C372" s="24" t="s">
        <v>32</v>
      </c>
      <c r="D372" s="26">
        <v>7000</v>
      </c>
      <c r="E372" s="21">
        <f t="shared" si="6"/>
        <v>0</v>
      </c>
      <c r="F372" s="26">
        <v>7000</v>
      </c>
    </row>
    <row r="373" spans="1:6" s="6" customFormat="1" outlineLevel="5">
      <c r="A373" s="22" t="s">
        <v>191</v>
      </c>
      <c r="B373" s="24" t="s">
        <v>190</v>
      </c>
      <c r="C373" s="24" t="s">
        <v>192</v>
      </c>
      <c r="D373" s="26">
        <v>204188</v>
      </c>
      <c r="E373" s="21">
        <f t="shared" si="6"/>
        <v>-100000</v>
      </c>
      <c r="F373" s="26">
        <v>104188</v>
      </c>
    </row>
    <row r="374" spans="1:6" s="6" customFormat="1" ht="30" outlineLevel="2">
      <c r="A374" s="22" t="s">
        <v>193</v>
      </c>
      <c r="B374" s="24" t="s">
        <v>194</v>
      </c>
      <c r="C374" s="24"/>
      <c r="D374" s="26">
        <f>D375</f>
        <v>1293385.81</v>
      </c>
      <c r="E374" s="21">
        <f t="shared" si="6"/>
        <v>-446304.31000000006</v>
      </c>
      <c r="F374" s="26">
        <f>F375</f>
        <v>847081.5</v>
      </c>
    </row>
    <row r="375" spans="1:6" s="6" customFormat="1" ht="19.5" customHeight="1" outlineLevel="3">
      <c r="A375" s="22" t="s">
        <v>195</v>
      </c>
      <c r="B375" s="24" t="s">
        <v>196</v>
      </c>
      <c r="C375" s="24"/>
      <c r="D375" s="26">
        <f>D376+D378</f>
        <v>1293385.81</v>
      </c>
      <c r="E375" s="21">
        <f t="shared" si="6"/>
        <v>-446304.31000000006</v>
      </c>
      <c r="F375" s="26">
        <f>F376+F378</f>
        <v>847081.5</v>
      </c>
    </row>
    <row r="376" spans="1:6" s="6" customFormat="1" ht="49.5" customHeight="1" outlineLevel="4">
      <c r="A376" s="22" t="s">
        <v>83</v>
      </c>
      <c r="B376" s="24" t="s">
        <v>196</v>
      </c>
      <c r="C376" s="24" t="s">
        <v>84</v>
      </c>
      <c r="D376" s="26">
        <f>D377</f>
        <v>1250885.81</v>
      </c>
      <c r="E376" s="21">
        <f t="shared" si="6"/>
        <v>-488285.81000000006</v>
      </c>
      <c r="F376" s="26">
        <f>F377</f>
        <v>762600</v>
      </c>
    </row>
    <row r="377" spans="1:6" s="6" customFormat="1" ht="22.5" customHeight="1" outlineLevel="5">
      <c r="A377" s="22" t="s">
        <v>85</v>
      </c>
      <c r="B377" s="24" t="s">
        <v>196</v>
      </c>
      <c r="C377" s="24" t="s">
        <v>86</v>
      </c>
      <c r="D377" s="26">
        <v>1250885.81</v>
      </c>
      <c r="E377" s="21">
        <f t="shared" si="6"/>
        <v>-488285.81000000006</v>
      </c>
      <c r="F377" s="26">
        <v>762600</v>
      </c>
    </row>
    <row r="378" spans="1:6" s="6" customFormat="1" ht="18.75" customHeight="1" outlineLevel="4">
      <c r="A378" s="22" t="s">
        <v>11</v>
      </c>
      <c r="B378" s="24" t="s">
        <v>196</v>
      </c>
      <c r="C378" s="24" t="s">
        <v>12</v>
      </c>
      <c r="D378" s="26">
        <f>D379</f>
        <v>42500</v>
      </c>
      <c r="E378" s="21">
        <f t="shared" si="6"/>
        <v>41981.5</v>
      </c>
      <c r="F378" s="26">
        <f>F379</f>
        <v>84481.5</v>
      </c>
    </row>
    <row r="379" spans="1:6" s="6" customFormat="1" ht="30" outlineLevel="5">
      <c r="A379" s="22" t="s">
        <v>13</v>
      </c>
      <c r="B379" s="24" t="s">
        <v>196</v>
      </c>
      <c r="C379" s="24" t="s">
        <v>14</v>
      </c>
      <c r="D379" s="26">
        <v>42500</v>
      </c>
      <c r="E379" s="21">
        <f t="shared" si="6"/>
        <v>41981.5</v>
      </c>
      <c r="F379" s="26">
        <v>84481.5</v>
      </c>
    </row>
    <row r="380" spans="1:6" s="6" customFormat="1" outlineLevel="2">
      <c r="A380" s="22" t="s">
        <v>197</v>
      </c>
      <c r="B380" s="24" t="s">
        <v>198</v>
      </c>
      <c r="C380" s="24"/>
      <c r="D380" s="26">
        <f>D381</f>
        <v>45000</v>
      </c>
      <c r="E380" s="21">
        <f t="shared" si="6"/>
        <v>-4765.8600000000006</v>
      </c>
      <c r="F380" s="26">
        <f>F381</f>
        <v>40234.14</v>
      </c>
    </row>
    <row r="381" spans="1:6" s="6" customFormat="1" outlineLevel="3">
      <c r="A381" s="22" t="s">
        <v>199</v>
      </c>
      <c r="B381" s="24" t="s">
        <v>200</v>
      </c>
      <c r="C381" s="24"/>
      <c r="D381" s="26">
        <f>D382</f>
        <v>45000</v>
      </c>
      <c r="E381" s="21">
        <f t="shared" si="6"/>
        <v>-4765.8600000000006</v>
      </c>
      <c r="F381" s="26">
        <f>F382</f>
        <v>40234.14</v>
      </c>
    </row>
    <row r="382" spans="1:6" s="6" customFormat="1" outlineLevel="4">
      <c r="A382" s="22" t="s">
        <v>43</v>
      </c>
      <c r="B382" s="24" t="s">
        <v>200</v>
      </c>
      <c r="C382" s="24" t="s">
        <v>44</v>
      </c>
      <c r="D382" s="26">
        <f>D383</f>
        <v>45000</v>
      </c>
      <c r="E382" s="21">
        <f t="shared" si="6"/>
        <v>-4765.8600000000006</v>
      </c>
      <c r="F382" s="26">
        <f>F383</f>
        <v>40234.14</v>
      </c>
    </row>
    <row r="383" spans="1:6" s="6" customFormat="1" outlineLevel="5">
      <c r="A383" s="22" t="s">
        <v>201</v>
      </c>
      <c r="B383" s="24" t="s">
        <v>200</v>
      </c>
      <c r="C383" s="24" t="s">
        <v>202</v>
      </c>
      <c r="D383" s="26">
        <v>45000</v>
      </c>
      <c r="E383" s="21">
        <f t="shared" si="6"/>
        <v>-4765.8600000000006</v>
      </c>
      <c r="F383" s="26">
        <v>40234.14</v>
      </c>
    </row>
    <row r="384" spans="1:6" s="6" customFormat="1" ht="33" customHeight="1" outlineLevel="2">
      <c r="A384" s="22" t="s">
        <v>203</v>
      </c>
      <c r="B384" s="24" t="s">
        <v>204</v>
      </c>
      <c r="C384" s="24"/>
      <c r="D384" s="26">
        <f>D385+D388</f>
        <v>250000</v>
      </c>
      <c r="E384" s="21">
        <f t="shared" si="6"/>
        <v>-250000</v>
      </c>
      <c r="F384" s="26">
        <f>F385+F388</f>
        <v>0</v>
      </c>
    </row>
    <row r="385" spans="1:6" s="6" customFormat="1" ht="30.75" customHeight="1" outlineLevel="3">
      <c r="A385" s="22" t="s">
        <v>205</v>
      </c>
      <c r="B385" s="24" t="s">
        <v>206</v>
      </c>
      <c r="C385" s="24"/>
      <c r="D385" s="26">
        <f>D386</f>
        <v>250000</v>
      </c>
      <c r="E385" s="21">
        <f t="shared" si="6"/>
        <v>-250000</v>
      </c>
      <c r="F385" s="26">
        <f>F386</f>
        <v>0</v>
      </c>
    </row>
    <row r="386" spans="1:6" s="6" customFormat="1" ht="21.75" customHeight="1" outlineLevel="4">
      <c r="A386" s="22" t="s">
        <v>11</v>
      </c>
      <c r="B386" s="24" t="s">
        <v>206</v>
      </c>
      <c r="C386" s="24" t="s">
        <v>12</v>
      </c>
      <c r="D386" s="26">
        <f>D387</f>
        <v>250000</v>
      </c>
      <c r="E386" s="21">
        <f t="shared" si="6"/>
        <v>-250000</v>
      </c>
      <c r="F386" s="26">
        <f>F387</f>
        <v>0</v>
      </c>
    </row>
    <row r="387" spans="1:6" s="6" customFormat="1" ht="30" outlineLevel="5">
      <c r="A387" s="22" t="s">
        <v>13</v>
      </c>
      <c r="B387" s="24" t="s">
        <v>206</v>
      </c>
      <c r="C387" s="24" t="s">
        <v>14</v>
      </c>
      <c r="D387" s="26">
        <v>250000</v>
      </c>
      <c r="E387" s="21">
        <f t="shared" si="6"/>
        <v>-250000</v>
      </c>
      <c r="F387" s="26">
        <v>0</v>
      </c>
    </row>
    <row r="388" spans="1:6" s="6" customFormat="1" ht="30" hidden="1" outlineLevel="5">
      <c r="A388" s="22" t="s">
        <v>237</v>
      </c>
      <c r="B388" s="24" t="s">
        <v>238</v>
      </c>
      <c r="C388" s="24"/>
      <c r="D388" s="26">
        <f>D389</f>
        <v>0</v>
      </c>
      <c r="E388" s="21">
        <f t="shared" si="6"/>
        <v>0</v>
      </c>
      <c r="F388" s="26">
        <f>F389</f>
        <v>0</v>
      </c>
    </row>
    <row r="389" spans="1:6" s="6" customFormat="1" ht="30" hidden="1" outlineLevel="5">
      <c r="A389" s="22" t="s">
        <v>11</v>
      </c>
      <c r="B389" s="24" t="s">
        <v>238</v>
      </c>
      <c r="C389" s="24" t="s">
        <v>12</v>
      </c>
      <c r="D389" s="26">
        <f>D390</f>
        <v>0</v>
      </c>
      <c r="E389" s="21">
        <f t="shared" si="6"/>
        <v>0</v>
      </c>
      <c r="F389" s="26">
        <f>F390</f>
        <v>0</v>
      </c>
    </row>
    <row r="390" spans="1:6" s="6" customFormat="1" ht="30" hidden="1" outlineLevel="5">
      <c r="A390" s="22" t="s">
        <v>13</v>
      </c>
      <c r="B390" s="24" t="s">
        <v>238</v>
      </c>
      <c r="C390" s="24" t="s">
        <v>14</v>
      </c>
      <c r="D390" s="26"/>
      <c r="E390" s="21">
        <f t="shared" si="6"/>
        <v>0</v>
      </c>
      <c r="F390" s="26"/>
    </row>
    <row r="391" spans="1:6" s="6" customFormat="1" ht="42.75" hidden="1">
      <c r="A391" s="18" t="s">
        <v>211</v>
      </c>
      <c r="B391" s="19" t="s">
        <v>212</v>
      </c>
      <c r="C391" s="19"/>
      <c r="D391" s="20">
        <f>D392+D396+D400+D404</f>
        <v>0</v>
      </c>
      <c r="E391" s="21">
        <f t="shared" si="6"/>
        <v>0</v>
      </c>
      <c r="F391" s="20">
        <f>F392+F396+F400+F404</f>
        <v>0</v>
      </c>
    </row>
    <row r="392" spans="1:6" s="6" customFormat="1" ht="30" hidden="1" outlineLevel="2">
      <c r="A392" s="22" t="s">
        <v>213</v>
      </c>
      <c r="B392" s="24" t="s">
        <v>214</v>
      </c>
      <c r="C392" s="24"/>
      <c r="D392" s="26">
        <f>D393</f>
        <v>0</v>
      </c>
      <c r="E392" s="21">
        <f t="shared" si="6"/>
        <v>0</v>
      </c>
      <c r="F392" s="26">
        <f>F393</f>
        <v>0</v>
      </c>
    </row>
    <row r="393" spans="1:6" s="6" customFormat="1" ht="21.75" hidden="1" customHeight="1" outlineLevel="3">
      <c r="A393" s="22" t="s">
        <v>215</v>
      </c>
      <c r="B393" s="24" t="s">
        <v>216</v>
      </c>
      <c r="C393" s="24"/>
      <c r="D393" s="26">
        <f>D394</f>
        <v>0</v>
      </c>
      <c r="E393" s="21">
        <f t="shared" si="6"/>
        <v>0</v>
      </c>
      <c r="F393" s="26">
        <f>F394</f>
        <v>0</v>
      </c>
    </row>
    <row r="394" spans="1:6" s="6" customFormat="1" ht="20.25" hidden="1" customHeight="1" outlineLevel="4">
      <c r="A394" s="22" t="s">
        <v>11</v>
      </c>
      <c r="B394" s="24" t="s">
        <v>216</v>
      </c>
      <c r="C394" s="24" t="s">
        <v>12</v>
      </c>
      <c r="D394" s="26">
        <f>D395</f>
        <v>0</v>
      </c>
      <c r="E394" s="21">
        <f t="shared" si="6"/>
        <v>0</v>
      </c>
      <c r="F394" s="26">
        <f>F395</f>
        <v>0</v>
      </c>
    </row>
    <row r="395" spans="1:6" s="6" customFormat="1" ht="30" hidden="1" outlineLevel="5">
      <c r="A395" s="22" t="s">
        <v>13</v>
      </c>
      <c r="B395" s="24" t="s">
        <v>216</v>
      </c>
      <c r="C395" s="24" t="s">
        <v>14</v>
      </c>
      <c r="D395" s="26"/>
      <c r="E395" s="21">
        <f t="shared" si="6"/>
        <v>0</v>
      </c>
      <c r="F395" s="26"/>
    </row>
    <row r="396" spans="1:6" s="6" customFormat="1" ht="33" hidden="1" customHeight="1" outlineLevel="2">
      <c r="A396" s="22" t="s">
        <v>217</v>
      </c>
      <c r="B396" s="24" t="s">
        <v>218</v>
      </c>
      <c r="C396" s="24"/>
      <c r="D396" s="26">
        <f>D397</f>
        <v>0</v>
      </c>
      <c r="E396" s="21">
        <f t="shared" si="6"/>
        <v>0</v>
      </c>
      <c r="F396" s="26">
        <f>F397</f>
        <v>0</v>
      </c>
    </row>
    <row r="397" spans="1:6" s="6" customFormat="1" ht="38.25" hidden="1" customHeight="1" outlineLevel="3">
      <c r="A397" s="22" t="s">
        <v>219</v>
      </c>
      <c r="B397" s="24" t="s">
        <v>220</v>
      </c>
      <c r="C397" s="24"/>
      <c r="D397" s="26">
        <f>D398</f>
        <v>0</v>
      </c>
      <c r="E397" s="21">
        <f t="shared" si="6"/>
        <v>0</v>
      </c>
      <c r="F397" s="26">
        <f>F398</f>
        <v>0</v>
      </c>
    </row>
    <row r="398" spans="1:6" s="6" customFormat="1" ht="21" hidden="1" customHeight="1" outlineLevel="4">
      <c r="A398" s="22" t="s">
        <v>11</v>
      </c>
      <c r="B398" s="24" t="s">
        <v>220</v>
      </c>
      <c r="C398" s="24" t="s">
        <v>12</v>
      </c>
      <c r="D398" s="26">
        <f>D399</f>
        <v>0</v>
      </c>
      <c r="E398" s="21">
        <f t="shared" si="6"/>
        <v>0</v>
      </c>
      <c r="F398" s="26">
        <f>F399</f>
        <v>0</v>
      </c>
    </row>
    <row r="399" spans="1:6" s="6" customFormat="1" ht="30" hidden="1" outlineLevel="5">
      <c r="A399" s="22" t="s">
        <v>13</v>
      </c>
      <c r="B399" s="24" t="s">
        <v>220</v>
      </c>
      <c r="C399" s="24" t="s">
        <v>14</v>
      </c>
      <c r="D399" s="26"/>
      <c r="E399" s="21">
        <f t="shared" si="6"/>
        <v>0</v>
      </c>
      <c r="F399" s="26"/>
    </row>
    <row r="400" spans="1:6" s="6" customFormat="1" ht="34.5" hidden="1" customHeight="1" outlineLevel="2">
      <c r="A400" s="22" t="s">
        <v>221</v>
      </c>
      <c r="B400" s="24" t="s">
        <v>222</v>
      </c>
      <c r="C400" s="24"/>
      <c r="D400" s="26">
        <f>D401</f>
        <v>0</v>
      </c>
      <c r="E400" s="21">
        <f t="shared" si="6"/>
        <v>0</v>
      </c>
      <c r="F400" s="26">
        <f>F401</f>
        <v>0</v>
      </c>
    </row>
    <row r="401" spans="1:6" s="6" customFormat="1" ht="30" hidden="1" outlineLevel="3">
      <c r="A401" s="22" t="s">
        <v>223</v>
      </c>
      <c r="B401" s="24" t="s">
        <v>224</v>
      </c>
      <c r="C401" s="24"/>
      <c r="D401" s="26">
        <f>D402</f>
        <v>0</v>
      </c>
      <c r="E401" s="21">
        <f t="shared" si="6"/>
        <v>0</v>
      </c>
      <c r="F401" s="26">
        <f>F402</f>
        <v>0</v>
      </c>
    </row>
    <row r="402" spans="1:6" s="6" customFormat="1" ht="18.75" hidden="1" customHeight="1" outlineLevel="4">
      <c r="A402" s="22" t="s">
        <v>11</v>
      </c>
      <c r="B402" s="24" t="s">
        <v>224</v>
      </c>
      <c r="C402" s="24" t="s">
        <v>12</v>
      </c>
      <c r="D402" s="26">
        <f>D403</f>
        <v>0</v>
      </c>
      <c r="E402" s="21">
        <f t="shared" si="6"/>
        <v>0</v>
      </c>
      <c r="F402" s="26">
        <f>F403</f>
        <v>0</v>
      </c>
    </row>
    <row r="403" spans="1:6" s="6" customFormat="1" ht="30" hidden="1" outlineLevel="5">
      <c r="A403" s="22" t="s">
        <v>13</v>
      </c>
      <c r="B403" s="24" t="s">
        <v>224</v>
      </c>
      <c r="C403" s="24" t="s">
        <v>14</v>
      </c>
      <c r="D403" s="26"/>
      <c r="E403" s="21">
        <f t="shared" si="6"/>
        <v>0</v>
      </c>
      <c r="F403" s="26"/>
    </row>
    <row r="404" spans="1:6" s="6" customFormat="1" ht="23.25" hidden="1" customHeight="1" outlineLevel="2">
      <c r="A404" s="22" t="s">
        <v>225</v>
      </c>
      <c r="B404" s="24" t="s">
        <v>226</v>
      </c>
      <c r="C404" s="24"/>
      <c r="D404" s="26">
        <f>D405</f>
        <v>0</v>
      </c>
      <c r="E404" s="21">
        <f t="shared" si="6"/>
        <v>0</v>
      </c>
      <c r="F404" s="26">
        <f>F405</f>
        <v>0</v>
      </c>
    </row>
    <row r="405" spans="1:6" s="6" customFormat="1" hidden="1" outlineLevel="3">
      <c r="A405" s="22" t="s">
        <v>227</v>
      </c>
      <c r="B405" s="24" t="s">
        <v>228</v>
      </c>
      <c r="C405" s="24"/>
      <c r="D405" s="26">
        <f>D406</f>
        <v>0</v>
      </c>
      <c r="E405" s="21">
        <f t="shared" si="6"/>
        <v>0</v>
      </c>
      <c r="F405" s="26">
        <f>F406</f>
        <v>0</v>
      </c>
    </row>
    <row r="406" spans="1:6" s="6" customFormat="1" ht="21.75" hidden="1" customHeight="1" outlineLevel="4">
      <c r="A406" s="22" t="s">
        <v>11</v>
      </c>
      <c r="B406" s="24" t="s">
        <v>228</v>
      </c>
      <c r="C406" s="24" t="s">
        <v>12</v>
      </c>
      <c r="D406" s="26">
        <f>D407</f>
        <v>0</v>
      </c>
      <c r="E406" s="21">
        <f t="shared" si="6"/>
        <v>0</v>
      </c>
      <c r="F406" s="26">
        <f>F407</f>
        <v>0</v>
      </c>
    </row>
    <row r="407" spans="1:6" s="6" customFormat="1" ht="30" hidden="1" outlineLevel="5">
      <c r="A407" s="22" t="s">
        <v>13</v>
      </c>
      <c r="B407" s="24" t="s">
        <v>228</v>
      </c>
      <c r="C407" s="24" t="s">
        <v>14</v>
      </c>
      <c r="D407" s="26"/>
      <c r="E407" s="21">
        <f t="shared" si="6"/>
        <v>0</v>
      </c>
      <c r="F407" s="26"/>
    </row>
    <row r="408" spans="1:6" s="6" customFormat="1" ht="20.25" customHeight="1" collapsed="1">
      <c r="A408" s="50" t="s">
        <v>229</v>
      </c>
      <c r="B408" s="50"/>
      <c r="C408" s="50"/>
      <c r="D408" s="20">
        <f>D8+D46+D91+D138+D156+D165+D213+D254+D276+D358+D391+D337</f>
        <v>787221161.59000003</v>
      </c>
      <c r="E408" s="21">
        <f t="shared" si="6"/>
        <v>13087950.159999967</v>
      </c>
      <c r="F408" s="20">
        <f>F8+F46+F91+F138+F156+F165+F213+F254+F276+F358+F391+F337</f>
        <v>800309111.75</v>
      </c>
    </row>
    <row r="409" spans="1:6" ht="12.75" customHeight="1">
      <c r="A409" s="14"/>
      <c r="B409" s="14"/>
      <c r="C409" s="14"/>
      <c r="D409" s="14"/>
      <c r="E409" s="14"/>
      <c r="F409" s="15"/>
    </row>
    <row r="410" spans="1:6" ht="12.75" customHeight="1">
      <c r="A410" s="52"/>
      <c r="B410" s="53"/>
      <c r="C410" s="53"/>
      <c r="D410" s="53"/>
      <c r="E410" s="53"/>
      <c r="F410" s="53"/>
    </row>
  </sheetData>
  <mergeCells count="10">
    <mergeCell ref="B1:F1"/>
    <mergeCell ref="A410:F410"/>
    <mergeCell ref="A3:F3"/>
    <mergeCell ref="A4:F4"/>
    <mergeCell ref="A5:A6"/>
    <mergeCell ref="B5:B6"/>
    <mergeCell ref="C5:C6"/>
    <mergeCell ref="F5:F6"/>
    <mergeCell ref="D5:D6"/>
    <mergeCell ref="E5:E6"/>
  </mergeCells>
  <pageMargins left="0.98425196850393704" right="0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2025-12-25T11:59:40Z</cp:lastPrinted>
  <dcterms:created xsi:type="dcterms:W3CDTF">2022-11-15T05:29:47Z</dcterms:created>
  <dcterms:modified xsi:type="dcterms:W3CDTF">2025-12-26T12:39:14Z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